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申报企业汇总" sheetId="1" r:id="rId1"/>
    <sheet name="市县数据汇总" sheetId="3" r:id="rId2"/>
    <sheet name="不符合补助条件" sheetId="6" r:id="rId3"/>
  </sheets>
  <definedNames>
    <definedName name="_xlnm._FilterDatabase" localSheetId="0" hidden="1">申报企业汇总!$C:$C</definedName>
    <definedName name="_xlnm.Print_Titles" localSheetId="0">申报企业汇总!$3:$3</definedName>
    <definedName name="_xlnm._FilterDatabase" localSheetId="2" hidden="1">不符合补助条件!$A$2:$O$69</definedName>
    <definedName name="_xlnm.Print_Titles" localSheetId="2">不符合补助条件!$3:$3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<sst xmlns="http://schemas.openxmlformats.org/spreadsheetml/2006/main" count="2287" uniqueCount="1186">
  <si>
    <t>附件</t>
  </si>
  <si>
    <t>2026年自治区企业研发费用
财政后补助拟支持企业名单</t>
  </si>
  <si>
    <t>序号</t>
  </si>
  <si>
    <t>企业名称</t>
  </si>
  <si>
    <t>所属地区</t>
  </si>
  <si>
    <t>国网宁夏电力有限公司</t>
  </si>
  <si>
    <t>兴庆区</t>
  </si>
  <si>
    <t>宁夏回族自治区电力设计院有限公司</t>
  </si>
  <si>
    <t>宁夏交通科学研究所有限公司</t>
  </si>
  <si>
    <t>卧龙电气银川变压器有限公司</t>
  </si>
  <si>
    <t>银川中铁水务集团有限公司</t>
  </si>
  <si>
    <t>宁夏东部热电股份有限公司</t>
  </si>
  <si>
    <t>宁夏澳中健康产业有限公司</t>
  </si>
  <si>
    <t>宁夏公路勘察设计院有限责任公司</t>
  </si>
  <si>
    <t>宁夏银洲通信技术咨询有限公司</t>
  </si>
  <si>
    <t>宁夏巨丰种苗有限责任公司</t>
  </si>
  <si>
    <t>宁夏中昊银晨能源技术服务有限公司</t>
  </si>
  <si>
    <t>宁夏交建交通科技研究院有限公司</t>
  </si>
  <si>
    <t>宁夏公路工程质量检测中心（有限公司）</t>
  </si>
  <si>
    <t>宁夏第三建筑有限公司</t>
  </si>
  <si>
    <t>宁夏第一建筑有限公司</t>
  </si>
  <si>
    <t>银川衡正信诚检测有限公司</t>
  </si>
  <si>
    <t>宁夏网信创安信息技术服务有限公司</t>
  </si>
  <si>
    <t>宁夏无线互通信息技术有限公司</t>
  </si>
  <si>
    <t>宁夏工业设计院有限责任公司</t>
  </si>
  <si>
    <t>宁夏中测计量测试检验院(有限公司)</t>
  </si>
  <si>
    <t>宁夏昕能电力技术有限公司</t>
  </si>
  <si>
    <t>宁夏智林智能科技有限公司</t>
  </si>
  <si>
    <t>宁夏润丰种业有限公司</t>
  </si>
  <si>
    <t>宁夏一粒丰农业科技有限公司</t>
  </si>
  <si>
    <t>宁夏城建设计研究院（有限公司）</t>
  </si>
  <si>
    <t>宁夏红禾种子有限公司</t>
  </si>
  <si>
    <t>宁夏鲁银工程检测有限公司</t>
  </si>
  <si>
    <t>辰卓科技有限公司</t>
  </si>
  <si>
    <t>宁夏宝丰集团红四煤业有限公司</t>
  </si>
  <si>
    <t>宁夏中青生物科技有限公司</t>
  </si>
  <si>
    <t>宁夏弘茂特种设备检验检测有限公司</t>
  </si>
  <si>
    <t>宁夏国科综合检验监测有限公司</t>
  </si>
  <si>
    <t>图新设计咨询有限公司</t>
  </si>
  <si>
    <t>宁夏柏盛环保装备工程有限公司</t>
  </si>
  <si>
    <t>宁夏逸帆卫宁科技有限公司</t>
  </si>
  <si>
    <t>宁夏银方智能科技有限公司</t>
  </si>
  <si>
    <t>银川正人科技工程有限公司</t>
  </si>
  <si>
    <t>宁夏荣林生态科技有限公司</t>
  </si>
  <si>
    <t>宁夏益君面粉有限公司</t>
  </si>
  <si>
    <t>宁夏筑之信检测有限公司</t>
  </si>
  <si>
    <t>宁夏水利水电工程局有限公司</t>
  </si>
  <si>
    <t>宁夏三瑞机械环保设备有限公司</t>
  </si>
  <si>
    <t>宁夏中环国安咨询有限公司</t>
  </si>
  <si>
    <t>宁夏博得石膏研究院（有限公司）</t>
  </si>
  <si>
    <t>宁夏建投设计研究总院（有限公司）</t>
  </si>
  <si>
    <t>宁夏三十六度生物科技有限公司</t>
  </si>
  <si>
    <t>红海远志（宁夏）科技有限公司</t>
  </si>
  <si>
    <t>宁夏泰达路业工程有限公司</t>
  </si>
  <si>
    <t>宁夏凯泰特新能源工程技术有限公司</t>
  </si>
  <si>
    <t>宁夏昊玉种业股份有限公司</t>
  </si>
  <si>
    <t>宁夏蔚来新材料技术研究院有限公司</t>
  </si>
  <si>
    <t>宁夏水利水电勘测设计研究院有限公司</t>
  </si>
  <si>
    <t>金凤区</t>
  </si>
  <si>
    <t>宁夏公路桥梁建设有限公司</t>
  </si>
  <si>
    <t>宁夏报业传媒集团印刷有限公司</t>
  </si>
  <si>
    <t>宁夏百川电力股份有限公司</t>
  </si>
  <si>
    <t>银川上医堂中医医院有限公司</t>
  </si>
  <si>
    <t>宁夏君泽消防检测有限公司</t>
  </si>
  <si>
    <t>宁夏华晟节能环保科技有限公司</t>
  </si>
  <si>
    <t>宁夏通力智能科技有限公司</t>
  </si>
  <si>
    <t>宁夏秦杨中医医院有限公司</t>
  </si>
  <si>
    <t>易龙信息科技（宁夏）有限公司</t>
  </si>
  <si>
    <t>中技安全科技有限公司</t>
  </si>
  <si>
    <t>宁夏欣光泰电力技术有限公司</t>
  </si>
  <si>
    <t>宁夏维华新兴建设有限公司</t>
  </si>
  <si>
    <t>宁夏泽新信息技术服务有限公司</t>
  </si>
  <si>
    <t>宁夏思捷易网科贸有限公司</t>
  </si>
  <si>
    <t>宁夏霄霞生态科技股份有限公司</t>
  </si>
  <si>
    <t>宁夏政安信息科技有限公司</t>
  </si>
  <si>
    <t>宁夏回族自治区石油化工环境科学研究院股份有限公司</t>
  </si>
  <si>
    <t>宁夏兴电工程监理有限责任公司</t>
  </si>
  <si>
    <t>宁夏吉虎科技有限公司</t>
  </si>
  <si>
    <t>宁夏宇信通智能科技有限公司</t>
  </si>
  <si>
    <t>华佰集团有限公司</t>
  </si>
  <si>
    <t>宁夏数据科技股份有限公司</t>
  </si>
  <si>
    <t>宁夏众合远大电力设计有限公司</t>
  </si>
  <si>
    <t>宁夏英杰达信息产业有限公司</t>
  </si>
  <si>
    <t>宁夏六盘峰云科技有限公司</t>
  </si>
  <si>
    <t>宁夏源众技术服务有限公司</t>
  </si>
  <si>
    <t>宁夏杰佳信息技术发展有限公司</t>
  </si>
  <si>
    <t>银川喜乐互联网医院有限公司</t>
  </si>
  <si>
    <t>长润安测科技有限公司</t>
  </si>
  <si>
    <t>宁夏亿博丰担保品管理有限公司</t>
  </si>
  <si>
    <t>宁夏启钺建设工程有限公司</t>
  </si>
  <si>
    <t>宁夏君盾科技有限公司</t>
  </si>
  <si>
    <t>宁夏青鑫天一节能环保科技有限公司</t>
  </si>
  <si>
    <t>天链（宁夏）数据科技有限公司</t>
  </si>
  <si>
    <t>宁夏强夯机械工程有限公司</t>
  </si>
  <si>
    <t>宁夏云图勘测规划有限公司</t>
  </si>
  <si>
    <t>宁夏恒为电力工程设计有限公司</t>
  </si>
  <si>
    <t>宁夏博尔特医疗测试研究院有限公司</t>
  </si>
  <si>
    <t>宁夏海通电子科技有限公司</t>
  </si>
  <si>
    <t>共享装备股份有限公司</t>
  </si>
  <si>
    <t>西夏区</t>
  </si>
  <si>
    <t>宁夏赛马水泥有限公司</t>
  </si>
  <si>
    <t>中交基础设施养护集团宁夏工程有限公司</t>
  </si>
  <si>
    <t>宁夏草原阿妈食品有限公司</t>
  </si>
  <si>
    <t>宁夏建设投资集团钢结构有限公司</t>
  </si>
  <si>
    <t>宁夏建设投资集团装饰工程有限公司</t>
  </si>
  <si>
    <t>宁夏特源特色农业开发有限责任公司</t>
  </si>
  <si>
    <t>宁夏第二建筑有限公司</t>
  </si>
  <si>
    <t>宁夏安普安全技术咨询有限公司</t>
  </si>
  <si>
    <t>宁夏金夏米业有限公司</t>
  </si>
  <si>
    <t>宁夏宏禹检测技术有限公司</t>
  </si>
  <si>
    <t>西部新能（宁夏）电力工程设计有限公司</t>
  </si>
  <si>
    <t>宁夏第五建筑有限公司</t>
  </si>
  <si>
    <t>宁夏国信检研科技有限公司</t>
  </si>
  <si>
    <t>银川市长城液压有限责任公司</t>
  </si>
  <si>
    <t>宁夏德瑞斯智能科技有限公司</t>
  </si>
  <si>
    <t>宁夏科梦奇人工智能科技有限公司</t>
  </si>
  <si>
    <t>宁夏光达合汇科技有限公司</t>
  </si>
  <si>
    <t>宁夏泰益欣生物科技股份有限公司</t>
  </si>
  <si>
    <t>贺兰县</t>
  </si>
  <si>
    <t>宁夏恒康科技有限公司</t>
  </si>
  <si>
    <t>宁夏塞尚乳业有限公司</t>
  </si>
  <si>
    <t>宁夏北瓷新材料科技有限公司</t>
  </si>
  <si>
    <t>百瑞源枸杞股份有限公司</t>
  </si>
  <si>
    <t>宁夏巨泰农业科技发展有限公司</t>
  </si>
  <si>
    <t>徐州中煤（宁夏）钢结构建设有限公司</t>
  </si>
  <si>
    <t>银川欣安瑞电气有限公司</t>
  </si>
  <si>
    <t>宁夏麦尔乐食品股份有限公司</t>
  </si>
  <si>
    <t>宁夏创格新材料科技有限公司</t>
  </si>
  <si>
    <t>宁夏西谷六方机电设备有限公司</t>
  </si>
  <si>
    <t>宁夏凯添燃气发展股份有限公司</t>
  </si>
  <si>
    <t>宁夏众远电缆有限公司</t>
  </si>
  <si>
    <t>银川融神威自动化仪表厂（有限公司）</t>
  </si>
  <si>
    <t>宁夏万通新型建材有限公司</t>
  </si>
  <si>
    <t>宁夏双玉防水防腐材料集团有限公司</t>
  </si>
  <si>
    <t>宁夏海永生态农牧科技有限公司</t>
  </si>
  <si>
    <t>宁夏广银米业有限公司</t>
  </si>
  <si>
    <t>宁夏新明润源农业科技有限公司</t>
  </si>
  <si>
    <t>宁夏北方高科工业有限公司</t>
  </si>
  <si>
    <t>宁夏汇达线缆有限公司</t>
  </si>
  <si>
    <t>宁夏科丰种业有限公司</t>
  </si>
  <si>
    <t>宁夏凯晨电气集团有限公司</t>
  </si>
  <si>
    <t>宁夏强铝科技有限公司</t>
  </si>
  <si>
    <t>鲜控科技（宁夏）有限公司</t>
  </si>
  <si>
    <t>宁夏君陶新材料科技有限公司</t>
  </si>
  <si>
    <t>银川通达工程技术有限公司</t>
  </si>
  <si>
    <t>宁夏辉宇鑫建材有限公司</t>
  </si>
  <si>
    <t>宁夏珍祥建筑机械有限公司</t>
  </si>
  <si>
    <t>宁夏厚生记食品有限公司</t>
  </si>
  <si>
    <t>宁夏易兴新材料发展有限公司</t>
  </si>
  <si>
    <t>宁夏北极星化工有限公司</t>
  </si>
  <si>
    <t>宁夏北伏科技有限公司</t>
  </si>
  <si>
    <t>宁夏中自慧博机电设备有限公司</t>
  </si>
  <si>
    <t>宁夏荣邦电力工程有限公司</t>
  </si>
  <si>
    <t>宁夏蓝湾生态农业有限公司</t>
  </si>
  <si>
    <t>宁夏领航岩棉科技有限公司</t>
  </si>
  <si>
    <t>宁夏欣荣和食用菌有限公司</t>
  </si>
  <si>
    <t>银川兰达化工科技有限公司</t>
  </si>
  <si>
    <t>银川电气配套设备制造有限公司</t>
  </si>
  <si>
    <t>银川科海生物技术有限公司</t>
  </si>
  <si>
    <t>宁夏希望田野生物农业科技有限公司</t>
  </si>
  <si>
    <t>汤姆森电气有限公司</t>
  </si>
  <si>
    <t>西部第三方检测集团（宁夏）有限公司</t>
  </si>
  <si>
    <t>宁夏地德科技有限公司</t>
  </si>
  <si>
    <t>宁夏饮和食品发展有限公司</t>
  </si>
  <si>
    <t>银川凤仪堂生物工程有限公司</t>
  </si>
  <si>
    <t>宁夏康扬中药材科技有限公司</t>
  </si>
  <si>
    <t>宁夏荣光电节能科技实业有限公司</t>
  </si>
  <si>
    <t>宁夏博伟金属制品有限公司</t>
  </si>
  <si>
    <t>宁夏永煦模板科技有限公司</t>
  </si>
  <si>
    <t>银川艾尼工业科技开发股份有限公司</t>
  </si>
  <si>
    <t>宁夏悦海农牧开发有限公司</t>
  </si>
  <si>
    <t>宁夏伟昌钢化玻璃有限公司</t>
  </si>
  <si>
    <t>宁夏瑞信农业开发有限公司</t>
  </si>
  <si>
    <t>宁夏嘉地酒园酒庄有限公司</t>
  </si>
  <si>
    <t>宁夏丰植源现代农业科技开发有限公司</t>
  </si>
  <si>
    <t>宁夏萌生砼业有限公司</t>
  </si>
  <si>
    <t>宁夏山逗子杂粮绿色食品科技开发有限公司</t>
  </si>
  <si>
    <t>贺兰县晶诚水产养殖有限公司</t>
  </si>
  <si>
    <t>宁夏贺丰种业有限公司</t>
  </si>
  <si>
    <t>宁夏盛世华欣电气开关有限公司</t>
  </si>
  <si>
    <t>宁夏安品绿源农业科技有限公司</t>
  </si>
  <si>
    <t>宁夏伊佳仁食品有限公司</t>
  </si>
  <si>
    <t>银川市艾尼散热器有限公司</t>
  </si>
  <si>
    <t>宁夏伊品生物科技股份有限公司</t>
  </si>
  <si>
    <t>永宁县</t>
  </si>
  <si>
    <t>宁夏启元药业有限公司</t>
  </si>
  <si>
    <t>宁夏晓鸣农牧股份有限公司</t>
  </si>
  <si>
    <t>宁夏和瑞包装有限公司</t>
  </si>
  <si>
    <t>宁夏华盛牧歌饲料有限公司</t>
  </si>
  <si>
    <t>宁夏方盛管业有限公司</t>
  </si>
  <si>
    <t>宁夏贝易医疗器械有限公司</t>
  </si>
  <si>
    <t>宁夏墨工科技有限公司</t>
  </si>
  <si>
    <t>宁夏才运达机电泵业有限公司</t>
  </si>
  <si>
    <t>宁夏捷能通数字科技有限公司</t>
  </si>
  <si>
    <t>宁夏中景润通新能源有限公司</t>
  </si>
  <si>
    <t>宁夏凤凰城智能制造有限公司</t>
  </si>
  <si>
    <t>宁夏宇成蓝天环保输送设备有限公司</t>
  </si>
  <si>
    <t>宁夏高德电缆有限公司</t>
  </si>
  <si>
    <t>中亮（宁夏）建设有限公司</t>
  </si>
  <si>
    <t>宁夏大光节能科技有限公司</t>
  </si>
  <si>
    <t>宁夏恒泰化工设备有限公司</t>
  </si>
  <si>
    <t>宁夏青川管业有限公司</t>
  </si>
  <si>
    <t>宁夏九州大地饲料有限公司</t>
  </si>
  <si>
    <t>银亚钢结构（宁夏）有限公司</t>
  </si>
  <si>
    <t>宁夏诚德汽车轴承制造有限公司</t>
  </si>
  <si>
    <t>宁夏洲洋制药有限公司</t>
  </si>
  <si>
    <t>宁夏润宇泽节能环保有限公司</t>
  </si>
  <si>
    <t>宁夏重立机械制造有限公司</t>
  </si>
  <si>
    <t>宁夏人和管业有限公司</t>
  </si>
  <si>
    <t>宁夏力控电气有限公司</t>
  </si>
  <si>
    <t>宁夏新澳羊绒有限公司</t>
  </si>
  <si>
    <t>灵武市</t>
  </si>
  <si>
    <t>宁夏舜昌亚麻纺织科技有限公司</t>
  </si>
  <si>
    <t>国能宁夏灵武发电有限公司</t>
  </si>
  <si>
    <t>宁夏兴唐米业集团有限公司</t>
  </si>
  <si>
    <t>宁夏塞上牧源牧业有限公司</t>
  </si>
  <si>
    <t>灵武市同心农业综合开发有限公司</t>
  </si>
  <si>
    <t>宁夏夏能生物科技有限公司</t>
  </si>
  <si>
    <t>银川中科环保电力有限公司</t>
  </si>
  <si>
    <t>宁夏泽瑞生态养殖牧业有限公司</t>
  </si>
  <si>
    <t>宁夏瑞银有色金属科技有限公司</t>
  </si>
  <si>
    <t>宁夏富杨食品有限公司</t>
  </si>
  <si>
    <t>宁夏兴源达农牧有限公司</t>
  </si>
  <si>
    <t>灵武市幸福牛牧业有限公司</t>
  </si>
  <si>
    <t>宁夏新澳农牧有限公司</t>
  </si>
  <si>
    <t>宁夏新中绒羊绒服装有限公司</t>
  </si>
  <si>
    <t>宁夏华信达健康科技有限公司</t>
  </si>
  <si>
    <t>宁夏金双禾粮油有限公司</t>
  </si>
  <si>
    <t>宁夏丹富粮油食品有限公司</t>
  </si>
  <si>
    <t>宁夏金太阳药业有限公司</t>
  </si>
  <si>
    <t>宁夏圣友德实业有限公司</t>
  </si>
  <si>
    <t>宁夏华澳牧业有限公司</t>
  </si>
  <si>
    <t>宁夏福兴神农食品有限公司</t>
  </si>
  <si>
    <t>灵武市夏能供销合作社有限公司</t>
  </si>
  <si>
    <t>斗牛士（宁夏）科技发展有限公司</t>
  </si>
  <si>
    <t>灵武市叶氏兄弟夏能农业科技有限公司</t>
  </si>
  <si>
    <t>宁夏银湖农林牧开发有限公司</t>
  </si>
  <si>
    <t>宁夏兴灵粮油有限公司</t>
  </si>
  <si>
    <t>宁夏国斌亚琦纺织有限公司</t>
  </si>
  <si>
    <t>中再生（宁夏）再生资源有限公司</t>
  </si>
  <si>
    <t>宁夏万众农业机械化服务有限公司</t>
  </si>
  <si>
    <t>宁夏中环光伏材料有限公司</t>
  </si>
  <si>
    <t>经开区</t>
  </si>
  <si>
    <t>银川隆基光伏科技有限公司</t>
  </si>
  <si>
    <t>宁夏隆基光电科技有限公司</t>
  </si>
  <si>
    <t>银川隆基硅材料有限公司</t>
  </si>
  <si>
    <t>宁夏中欣晶圆半导体科技有限公司</t>
  </si>
  <si>
    <t>宁夏环欧新能源技术有限公司</t>
  </si>
  <si>
    <t>宁夏小牛自动化设备股份有限公司</t>
  </si>
  <si>
    <t>宁夏隆基宁光仪表股份有限公司</t>
  </si>
  <si>
    <t>共享铸钢有限公司</t>
  </si>
  <si>
    <t>银川威力传动技术股份有限公司</t>
  </si>
  <si>
    <t>宁夏盾源聚芯半导体科技股份有限公司</t>
  </si>
  <si>
    <t>宁夏鑫晶新材料科技有限公司</t>
  </si>
  <si>
    <t>宁夏晶创智能装备有限公司</t>
  </si>
  <si>
    <t>宁夏康亚药业股份有限公司</t>
  </si>
  <si>
    <t>宁夏晶环新材料科技有限公司</t>
  </si>
  <si>
    <t>宁夏巨能机器人股份有限公司</t>
  </si>
  <si>
    <t>宁夏龙祥新能源科技有限公司</t>
  </si>
  <si>
    <t>天地宁夏支护装备有限公司</t>
  </si>
  <si>
    <t>天通银厦新材料有限公司</t>
  </si>
  <si>
    <t>宁夏机械研究院股份有限公司</t>
  </si>
  <si>
    <t>宁夏青龙塑料管材有限公司</t>
  </si>
  <si>
    <t>长燃智享（宁夏）新能源科技有限公司</t>
  </si>
  <si>
    <t>宁夏思睿能源管理科技有限公司</t>
  </si>
  <si>
    <t>宁夏宁苗生态建设集团股份有限公司</t>
  </si>
  <si>
    <t>共享智能装备有限公司</t>
  </si>
  <si>
    <t>宁夏创盛新材料科技有限公司</t>
  </si>
  <si>
    <t>宁夏鑫晶盛电子材料有限公司</t>
  </si>
  <si>
    <t>共享智能铸造产业创新中心有限公司</t>
  </si>
  <si>
    <t>宁夏赛马科进混凝土有限公司</t>
  </si>
  <si>
    <t>宁夏共享机床辅机有限公司</t>
  </si>
  <si>
    <t>宁夏计算机软件与技术服务有限公司</t>
  </si>
  <si>
    <t>宁夏汉尧富锂科技有限责任公司</t>
  </si>
  <si>
    <t>宁夏希望信息产业股份有限公司</t>
  </si>
  <si>
    <t>宁夏福思泰智能装备有限公司</t>
  </si>
  <si>
    <t>宁夏启元国药有限公司</t>
  </si>
  <si>
    <t>宁夏新瑞长城机床有限公司</t>
  </si>
  <si>
    <t>宁夏共享精密加工有限公司</t>
  </si>
  <si>
    <t>中启源（宁夏）生物科技有限公司</t>
  </si>
  <si>
    <t>宁夏水务集团云澜科技股份有限公司</t>
  </si>
  <si>
    <t>中科天际科技股份有限公司</t>
  </si>
  <si>
    <t>宁夏中晶新材料科技有限公司</t>
  </si>
  <si>
    <t>宁夏欧通能源科技有限公司</t>
  </si>
  <si>
    <t>泰山（银川）石膏有限公司</t>
  </si>
  <si>
    <t>宁夏乔锋机械制造有限公司</t>
  </si>
  <si>
    <t>宁夏华辉环保科技股份有限公司</t>
  </si>
  <si>
    <t>银川银宁塑料管材有限公司</t>
  </si>
  <si>
    <t>宁夏夏盛实业集团有限公司</t>
  </si>
  <si>
    <t>银川市富邦印刷包装有限公司</t>
  </si>
  <si>
    <t>宁夏万仕隆冷冻科技股份有限公司</t>
  </si>
  <si>
    <t>宁夏交通建设股份有限公司</t>
  </si>
  <si>
    <t>宁夏长兴精密机械有限公司</t>
  </si>
  <si>
    <t>宁夏华能达环保科技开发有限公司</t>
  </si>
  <si>
    <t>宁夏实德新型建材有限公司</t>
  </si>
  <si>
    <t>宁夏银利电气股份有限公司</t>
  </si>
  <si>
    <t>宁夏杞里香枸杞有限责任公司</t>
  </si>
  <si>
    <t>宁夏隆基电气有限公司</t>
  </si>
  <si>
    <t>宁夏天地奔牛链条有限公司</t>
  </si>
  <si>
    <t>宁夏绿筑集成科技有限公司</t>
  </si>
  <si>
    <t>一工机器人银川有限公司</t>
  </si>
  <si>
    <t>宁夏高创特能源科技有限公司</t>
  </si>
  <si>
    <t>宁夏丝路风情网络科技股份有限公司</t>
  </si>
  <si>
    <t>北京同仁堂健康药业（宁夏）有限公司</t>
  </si>
  <si>
    <t>宁夏宁铼新材料科技有限公司</t>
  </si>
  <si>
    <t>宁夏四季青冷链物流有限公司</t>
  </si>
  <si>
    <t>银川特种轴承有限公司</t>
  </si>
  <si>
    <t>宁夏广天夏科技股份有限公司</t>
  </si>
  <si>
    <t>宁夏天佑信息科技有限公司</t>
  </si>
  <si>
    <t>中科星图亿水（宁夏）信息技术有限公司</t>
  </si>
  <si>
    <t>宁夏银川大河数控机床有限公司</t>
  </si>
  <si>
    <t>银川艾森达新材料发展有限公司</t>
  </si>
  <si>
    <t>银川贝尔利科技有限公司</t>
  </si>
  <si>
    <t>宁夏飞龙海大数据科技有限公司</t>
  </si>
  <si>
    <t>银川方达电子系统工程有限公司</t>
  </si>
  <si>
    <t>宁夏筑云科技有限公司</t>
  </si>
  <si>
    <t>宁夏固德工程有限公司</t>
  </si>
  <si>
    <t>赛马物联科技（宁夏）有限公司</t>
  </si>
  <si>
    <t>银川威马电机有限责任公司</t>
  </si>
  <si>
    <t>宁夏汇川服装有限公司</t>
  </si>
  <si>
    <t>银川伊百盛生物工程有限公司</t>
  </si>
  <si>
    <t>宁夏电力能源科技有限公司</t>
  </si>
  <si>
    <t>宁夏昀启昕机械再制造有限公司</t>
  </si>
  <si>
    <t>上海华源药业（宁夏）沙赛制药有限公司</t>
  </si>
  <si>
    <t>宁夏交投科技发展有限公司</t>
  </si>
  <si>
    <t>华新智科技产业发展股份有限公司</t>
  </si>
  <si>
    <t>银川西部大森数控技术有限公司</t>
  </si>
  <si>
    <t>银川金沃精工科技有限公司</t>
  </si>
  <si>
    <t>宁夏歆通物流科技有限公司</t>
  </si>
  <si>
    <t>中航（宁夏）生物股份有限公司</t>
  </si>
  <si>
    <t>宁夏建筑科学研究院股份有限公司</t>
  </si>
  <si>
    <t>宁夏恒力祥自控工程科技服务有限公司</t>
  </si>
  <si>
    <t>宁夏瑞斯软件有限公司</t>
  </si>
  <si>
    <t>银川合宜科技有限公司</t>
  </si>
  <si>
    <t>银川图泰克科技有限公司</t>
  </si>
  <si>
    <t>银川东方气力运输设备有限公司</t>
  </si>
  <si>
    <t>宁夏长庆石油机械制造有限责任公司</t>
  </si>
  <si>
    <t>信恒工业自动化（银川）有限公司</t>
  </si>
  <si>
    <t>壹禾文化控股集团（宁夏）有限公司</t>
  </si>
  <si>
    <t>宁夏银报智能印刷科技有限公司</t>
  </si>
  <si>
    <t>宁夏电通物联网科技股份有限公司</t>
  </si>
  <si>
    <t>宁夏环境科学研究院（有限责任公司）</t>
  </si>
  <si>
    <t>西部安全认证中心有限责任公司</t>
  </si>
  <si>
    <t>宁夏奥群科技有限公司</t>
  </si>
  <si>
    <t>华盛龙环保科技（宁夏）有限公司</t>
  </si>
  <si>
    <t>宁夏凯信特信息科技有限公司</t>
  </si>
  <si>
    <t>宁夏凤城装备制造有限公司</t>
  </si>
  <si>
    <t>宁夏航天信息有限公司</t>
  </si>
  <si>
    <t>宁夏宏源长城机床有限公司</t>
  </si>
  <si>
    <t>中电建宁夏工程有限公司</t>
  </si>
  <si>
    <t>宁夏涵韬科技有限公司</t>
  </si>
  <si>
    <t>宁夏飞龙海信息技术发展有限公司</t>
  </si>
  <si>
    <t>宁夏先科电力设计咨询有限公司</t>
  </si>
  <si>
    <t>宁夏嘉农环保科技有限公司</t>
  </si>
  <si>
    <t>宁夏科华电力科技有限公司</t>
  </si>
  <si>
    <t>宁夏恩曼科技有限公司</t>
  </si>
  <si>
    <t>宁夏通宇电梯制造发展股份有限公司</t>
  </si>
  <si>
    <t>银川文达新机械制造有限公司</t>
  </si>
  <si>
    <t>宁夏甜橙科技有限公司</t>
  </si>
  <si>
    <t>宁夏世纪创想网络科技有限公司</t>
  </si>
  <si>
    <t>宁夏天鹰同创建筑技术有限公司</t>
  </si>
  <si>
    <t>宁夏金润昌科技有限公司</t>
  </si>
  <si>
    <t>宁夏中科精科检测技术有限公司</t>
  </si>
  <si>
    <t>宁夏万恒人防特种防护设备有限公司</t>
  </si>
  <si>
    <t>宁夏宏宇智创科技有限公司</t>
  </si>
  <si>
    <t>银川市恒益达机械有限公司</t>
  </si>
  <si>
    <t>宁夏电通信息产业有限公司</t>
  </si>
  <si>
    <t>银川边塞人家食品有限公司</t>
  </si>
  <si>
    <t>宁夏晶钰新材料科技有限公司</t>
  </si>
  <si>
    <t>宁夏测衡联合实业有限公司</t>
  </si>
  <si>
    <t>善水博通（宁夏）环境科技有限公司</t>
  </si>
  <si>
    <t>宁夏盛天彩数字科技股份有限公司</t>
  </si>
  <si>
    <t>天纵泓光热科（宁夏）研发股份有限公司</t>
  </si>
  <si>
    <t>宁夏沃福百瑞枸杞产业股份有限公司</t>
  </si>
  <si>
    <t>宁夏菲杰特检测有限公司</t>
  </si>
  <si>
    <t>银川鲸麦互联网医院有限公司</t>
  </si>
  <si>
    <t>宁夏尚锐科技有限公司</t>
  </si>
  <si>
    <t>宁夏科德数控科技有限公司</t>
  </si>
  <si>
    <t>宁夏锦亮电力科技有限公司</t>
  </si>
  <si>
    <t>宁夏健力肽生物科技有限公司</t>
  </si>
  <si>
    <t>宁夏清洁发展机制环保服务中心（有限责任公司）</t>
  </si>
  <si>
    <t>宁夏西诚软件股份有限公司</t>
  </si>
  <si>
    <t>银川英奥特自控股份有限公司</t>
  </si>
  <si>
    <t>银川信远轴承制造有限公司</t>
  </si>
  <si>
    <t>宁夏仲检检测有限公司</t>
  </si>
  <si>
    <t>宁夏信通网络科技有限公司</t>
  </si>
  <si>
    <t>宁夏祥瑞智能科技有限公司</t>
  </si>
  <si>
    <t>宁夏大诚同方软件开发有限公司</t>
  </si>
  <si>
    <t>宁夏华鼎环保科技有限公司</t>
  </si>
  <si>
    <t>宁夏绿色之星环保工程有限公司</t>
  </si>
  <si>
    <t>宁夏乐道智能科技股份有限公司</t>
  </si>
  <si>
    <t>宁夏艾依斯数据统计调研有限公司</t>
  </si>
  <si>
    <t>宁夏宏源建科检测有限公司</t>
  </si>
  <si>
    <t>宁夏锦元精密机械有限公司</t>
  </si>
  <si>
    <t>宁夏光瑞网络科技有限公司</t>
  </si>
  <si>
    <t>宁夏创耀信科技有限公司</t>
  </si>
  <si>
    <t>宁夏峰火科技服务有限责任公司</t>
  </si>
  <si>
    <t>宁夏三思信息技术有限公司</t>
  </si>
  <si>
    <t>宁夏方达信息系统工程有限公司</t>
  </si>
  <si>
    <t>银川蓝杰机床附件有限公司</t>
  </si>
  <si>
    <t>宁夏聆音科技有限公司</t>
  </si>
  <si>
    <t>银川云帆科技发展有限公司</t>
  </si>
  <si>
    <t>宁夏无为信息技术有限公司</t>
  </si>
  <si>
    <t>宁夏集佳环保科技有限公司</t>
  </si>
  <si>
    <t>仲检检测（集团）有限公司</t>
  </si>
  <si>
    <t>锎量（宁夏）自动化科技有限公司</t>
  </si>
  <si>
    <t>宁夏百润环保科技有限公司</t>
  </si>
  <si>
    <t>银川瑞通方胜信息技术有限公司</t>
  </si>
  <si>
    <t>宁夏厚源自控科技有限公司</t>
  </si>
  <si>
    <t>宁夏博旭实验室设备有限公司</t>
  </si>
  <si>
    <t>宁夏中小在线信息服务有限公司</t>
  </si>
  <si>
    <t>宁夏夏禹节水科技有限公司</t>
  </si>
  <si>
    <t>宁夏贝壳科技有限公司</t>
  </si>
  <si>
    <t>宁夏宁硕精密科技有限公司</t>
  </si>
  <si>
    <t>宁夏协力装备有限公司</t>
  </si>
  <si>
    <t>宁夏百川通清洁能源有限公司</t>
  </si>
  <si>
    <t>苏银产业园</t>
  </si>
  <si>
    <t>宁夏宝丰昱能科技有限公司</t>
  </si>
  <si>
    <t>宁夏博瑞科技有限公司</t>
  </si>
  <si>
    <t>宁夏鑫尔特新能源有限公司</t>
  </si>
  <si>
    <t>宁夏众盈机械制造有限公司</t>
  </si>
  <si>
    <t>宁夏美邦寰宇化学有限公司</t>
  </si>
  <si>
    <t>华赫技术有限公司</t>
  </si>
  <si>
    <t>宁夏沃美达生物医药科技有限公司</t>
  </si>
  <si>
    <t>宏基高新材料（宁夏）有限公司</t>
  </si>
  <si>
    <t>博尔特新材料（银川）有限公司</t>
  </si>
  <si>
    <t>迅驰工业（银川）有限公司</t>
  </si>
  <si>
    <t>宁夏瑞光博远科技有限公司</t>
  </si>
  <si>
    <t>宁夏新中意门业有限公司</t>
  </si>
  <si>
    <t>银川连华科技发展有限公司</t>
  </si>
  <si>
    <t>银川中博联合电气有限公司</t>
  </si>
  <si>
    <t>宁夏天地奔牛实业集团有限公司</t>
  </si>
  <si>
    <t>大武口区</t>
  </si>
  <si>
    <t>西北稀有金属材料研究院宁夏有限公司</t>
  </si>
  <si>
    <t>宁夏东方钽业股份有限公司</t>
  </si>
  <si>
    <t>宁夏天地西北煤机有限公司</t>
  </si>
  <si>
    <t>宁夏盈氟金和科技有限公司</t>
  </si>
  <si>
    <t>宁夏海力电子有限公司</t>
  </si>
  <si>
    <t>宁夏西北骏马电机制造股份有限公司</t>
  </si>
  <si>
    <t>宁夏北鼎新材料产业技术有限公司</t>
  </si>
  <si>
    <t>巴斯夫杉杉电池材料（宁夏）有限公司</t>
  </si>
  <si>
    <t>石嘴山盛金源纺织科技有限公司</t>
  </si>
  <si>
    <t>宁夏苏宁新能源设备有限公司</t>
  </si>
  <si>
    <t>宁夏中色新材料有限公司</t>
  </si>
  <si>
    <t>宁夏中色金航钛业有限公司</t>
  </si>
  <si>
    <t>宁夏维尔精工股份有限公司</t>
  </si>
  <si>
    <t>宁夏兰湖新型材料科技有限公司</t>
  </si>
  <si>
    <t>宁夏铸峰特殊合金有限公司</t>
  </si>
  <si>
    <t>宁夏双峰环保科技有限公司</t>
  </si>
  <si>
    <t>石嘴山市新宇兰山电碳有限公司</t>
  </si>
  <si>
    <t>宁夏旭樱新能源科技有限公司</t>
  </si>
  <si>
    <t>石嘴山市洁达环保产业有限公司</t>
  </si>
  <si>
    <t>宁夏中节能新材料有限公司</t>
  </si>
  <si>
    <t>宁夏星凯新能源科技有限公司</t>
  </si>
  <si>
    <t>石嘴山市凝力机械设备有限公司</t>
  </si>
  <si>
    <t>宁夏东方超导科技有限公司</t>
  </si>
  <si>
    <t>宁夏星辰新材料有限公司</t>
  </si>
  <si>
    <t>宁夏艾森达新材料科技有限公司</t>
  </si>
  <si>
    <t>宁夏碳谷能源科技股份有限公司</t>
  </si>
  <si>
    <t>宁夏鑫博宁精密机械有限公司</t>
  </si>
  <si>
    <t>昇力恒（宁夏）真空科技股份公司</t>
  </si>
  <si>
    <t>石嘴山市铂唯新材料科技有限公司</t>
  </si>
  <si>
    <t>石嘴山市润泽供排水有限公司</t>
  </si>
  <si>
    <t>宁夏东方智造科技有限公司</t>
  </si>
  <si>
    <t>宁夏炭基环保材料有限公司</t>
  </si>
  <si>
    <t>宁夏鑫中奥智能装备有限公司</t>
  </si>
  <si>
    <t>宁夏钜晶源晶体科技有限公司</t>
  </si>
  <si>
    <t>宁夏银玻节能科技有限公司</t>
  </si>
  <si>
    <t>宁夏青林华源科技有限公司</t>
  </si>
  <si>
    <t>宁夏大窑饮品有限责任公司</t>
  </si>
  <si>
    <t>宁夏宇枫运输有限公司</t>
  </si>
  <si>
    <t>宁夏石炭井炭化实业公司</t>
  </si>
  <si>
    <t>宁夏伯瑞森智能装备制造有限公司</t>
  </si>
  <si>
    <t>宁夏共宣环保科技有限责任公司</t>
  </si>
  <si>
    <t>石嘴山市万明聚力机械制造有限公司</t>
  </si>
  <si>
    <t>宁夏嘉友信通信息技术有限公司</t>
  </si>
  <si>
    <t>宁夏长荣环保科技有限公司</t>
  </si>
  <si>
    <t>宁夏翼航智控科技有限公司</t>
  </si>
  <si>
    <t>石嘴山市海欣污水深度处理有限公司</t>
  </si>
  <si>
    <t>华夏鼎慧（宁夏）农业科技有限公司</t>
  </si>
  <si>
    <t>宁夏建龙特钢有限公司</t>
  </si>
  <si>
    <t>惠农区</t>
  </si>
  <si>
    <t>宁夏建龙龙祥钢铁有限公司</t>
  </si>
  <si>
    <t>宁夏日盛高新产业股份有限公司</t>
  </si>
  <si>
    <t>宁夏西泰煤化工有限公司</t>
  </si>
  <si>
    <t>宁夏荆洪科技股份有限公司</t>
  </si>
  <si>
    <t>宁夏申银烧结有限公司</t>
  </si>
  <si>
    <t>宁夏科通新材料科技有限公司</t>
  </si>
  <si>
    <t>石嘴山市鹏盛化工有限公司</t>
  </si>
  <si>
    <t>宁夏胜蓝化工环保科技有限公司</t>
  </si>
  <si>
    <t>宁夏申银炼钢有限公司</t>
  </si>
  <si>
    <t>宁夏锦华化工有限公司</t>
  </si>
  <si>
    <t>宁夏恒力钢丝绳有限公司</t>
  </si>
  <si>
    <t>石嘴山市华昊化工有限公司</t>
  </si>
  <si>
    <t>石嘴山市宝马兴庆特种合金有限公司</t>
  </si>
  <si>
    <t>宁夏彩源科技有限公司</t>
  </si>
  <si>
    <t>宁夏申银轧钢有限公司</t>
  </si>
  <si>
    <t>宁夏尼西活性炭有限公司</t>
  </si>
  <si>
    <t>宁夏瑞鼎新材料科技有限公司</t>
  </si>
  <si>
    <t>宁夏金圆化工有限公司</t>
  </si>
  <si>
    <t>石嘴山市华岳新材料科技有限公司</t>
  </si>
  <si>
    <t>宁夏兰鑫新材料有限公司</t>
  </si>
  <si>
    <t>宁夏中科生物新材料有限公司</t>
  </si>
  <si>
    <t>宁夏德昊科技产业有限公司</t>
  </si>
  <si>
    <t>宁夏源生生物科技有限公司</t>
  </si>
  <si>
    <t>石嘴山市宝利源特种合金有限公司</t>
  </si>
  <si>
    <t>石嘴山市盛港煤焦化有限公司</t>
  </si>
  <si>
    <t>宁夏嘉峰化工有限公司</t>
  </si>
  <si>
    <t>宁夏万香源生物科技有限公司</t>
  </si>
  <si>
    <t>宁夏沃达化工有限公司</t>
  </si>
  <si>
    <t>宁夏九通盛达能源有限公司</t>
  </si>
  <si>
    <t>宁夏清研高分子新材料有限公司</t>
  </si>
  <si>
    <t>石嘴山市长城碳素有限公司</t>
  </si>
  <si>
    <t>宁夏彩妍科技有限公司</t>
  </si>
  <si>
    <t>宁夏宝运新材料科技有限公司</t>
  </si>
  <si>
    <t>宁夏福泰材料科技有限公司</t>
  </si>
  <si>
    <t>宁夏瑞佳新科化工股份有限公司</t>
  </si>
  <si>
    <t>石嘴山市惠农区大明化工有限公司</t>
  </si>
  <si>
    <t>宁夏普瑞化工有限公司</t>
  </si>
  <si>
    <t>石嘴山市塑料厂</t>
  </si>
  <si>
    <t>石嘴山市长盛达工贸有限公司</t>
  </si>
  <si>
    <t>宁夏瑞远石油压裂支撑剂有限公司</t>
  </si>
  <si>
    <t>宁夏宏丰特种合金有限公司</t>
  </si>
  <si>
    <t>宁夏德信祥特种合金有限公司</t>
  </si>
  <si>
    <t>宁夏荣泰生物科技有限公司</t>
  </si>
  <si>
    <t>石嘴山联合利丰生物科技有限公司</t>
  </si>
  <si>
    <t>宁夏氟峰新材料科技有限公司</t>
  </si>
  <si>
    <t>宁夏晟源活性炭有限公司</t>
  </si>
  <si>
    <t>宁夏开德来科技有限公司</t>
  </si>
  <si>
    <t>宁夏天鑫源生物科技有限公司</t>
  </si>
  <si>
    <t>宁夏川谷炭黑有限公司</t>
  </si>
  <si>
    <t>宁夏信立泰化工有限公司</t>
  </si>
  <si>
    <t>宁夏凯佳化工科技有限公司</t>
  </si>
  <si>
    <t>宁夏嘉禾花语生态农业有限公司</t>
  </si>
  <si>
    <t>宁夏博实科技有限公司</t>
  </si>
  <si>
    <t>宁夏天合精细化工股份有限公司</t>
  </si>
  <si>
    <t>宁夏天福盛源碳业有限公司</t>
  </si>
  <si>
    <t>宁夏萃英新材料有限公司</t>
  </si>
  <si>
    <t>宁夏农垦简泉农场有限公司</t>
  </si>
  <si>
    <t>宁夏弯师傅食品有限公司</t>
  </si>
  <si>
    <t>宁夏宝亮电力工程有限公司</t>
  </si>
  <si>
    <t>平罗县滨河碳化硅制品有限公司</t>
  </si>
  <si>
    <t>平罗县</t>
  </si>
  <si>
    <t>宁夏昆仑高科硅制品有限公司</t>
  </si>
  <si>
    <t>宁夏太康药业有限公司</t>
  </si>
  <si>
    <t>宁夏神州轮胎有限公司</t>
  </si>
  <si>
    <t>宁夏蓝田农业开发有限公司</t>
  </si>
  <si>
    <t>宁夏宁平炭素有限责任公司</t>
  </si>
  <si>
    <t>宁夏福泰硅业有限公司</t>
  </si>
  <si>
    <t>平罗县阳光焦化有限公司</t>
  </si>
  <si>
    <t>宁夏福瑞硅烷材料有限公司</t>
  </si>
  <si>
    <t>平罗县凯迪化工有限公司</t>
  </si>
  <si>
    <t>宁夏兴凯硅业有限公司</t>
  </si>
  <si>
    <t>宁夏宁杰橡胶再生资源循环利用科技有限公司</t>
  </si>
  <si>
    <t>宁夏滨泽新能源科技有限公司</t>
  </si>
  <si>
    <t>宁夏天瑞热能制供有限公司</t>
  </si>
  <si>
    <t>宁夏新安科技有限公司</t>
  </si>
  <si>
    <t>平罗县祥美化工有限公司</t>
  </si>
  <si>
    <t>宁夏华耀生物科技有限公司</t>
  </si>
  <si>
    <t>中钢宁夏耐研滨河新材料有限公司</t>
  </si>
  <si>
    <t>宁夏吉元君泰新材料科技有限公司</t>
  </si>
  <si>
    <t>宁夏参进宁宇达冶金有限公司</t>
  </si>
  <si>
    <t>宁夏森源重工设备有限公司</t>
  </si>
  <si>
    <t>宁夏贝利特生物科技有限公司</t>
  </si>
  <si>
    <t>宁夏蓝白黑循环科技有限公司</t>
  </si>
  <si>
    <t>宁夏吉元冶金集团有限公司</t>
  </si>
  <si>
    <t>宁夏廷远活性炭有限公司</t>
  </si>
  <si>
    <t>宁夏福泰硅业有限公司新材料分公司</t>
  </si>
  <si>
    <t>宁夏滨河永泰化学有限公司</t>
  </si>
  <si>
    <t>宁夏首朗吉元新能源科技有限公司</t>
  </si>
  <si>
    <t>宁夏中润新材料科技有限公司</t>
  </si>
  <si>
    <t>环铁(宁夏)新材料科技有限公司</t>
  </si>
  <si>
    <t>宁夏新龙蓝天科技股份有限公司</t>
  </si>
  <si>
    <t>宁夏马氏兄弟粮油产业发展有限公司</t>
  </si>
  <si>
    <t>宁夏昌茂祥冶炼有限公司</t>
  </si>
  <si>
    <t>宁夏滨河永泰能源有限公司</t>
  </si>
  <si>
    <t>宁夏文顺新型炭材制品有限公司</t>
  </si>
  <si>
    <t>宁夏金海农牧科技有限公司平罗县畜牧养殖基地</t>
  </si>
  <si>
    <t>宁夏宁源新材料科技有限公司</t>
  </si>
  <si>
    <t>平罗县荣昌碳化硅有限公司</t>
  </si>
  <si>
    <t>宁夏银海鸿兴煤化工有限公司</t>
  </si>
  <si>
    <t>宁夏泰金种业股份有限公司</t>
  </si>
  <si>
    <t>宁夏金海新科化工有限公司</t>
  </si>
  <si>
    <t>宁夏金海沃德科技有限公司</t>
  </si>
  <si>
    <t>平罗县烽原碳素有限公司</t>
  </si>
  <si>
    <t>宁夏广德源农牧开发有限公司</t>
  </si>
  <si>
    <t>宁夏大地循环发展股份有限公司</t>
  </si>
  <si>
    <t>宁夏丰华生物科技有限公司</t>
  </si>
  <si>
    <t>宁夏和生源饲料有限公司</t>
  </si>
  <si>
    <t>平罗县玄中活性炭有限公司</t>
  </si>
  <si>
    <t>宁夏伯特利活性炭有限公司</t>
  </si>
  <si>
    <t>宁夏茂草园牧业有限公司</t>
  </si>
  <si>
    <t>宁夏金海德亿工贸有限公司</t>
  </si>
  <si>
    <t>宁夏新华荣昌活性炭有限公司</t>
  </si>
  <si>
    <t>宁夏立志耐磨机械制造有限公司</t>
  </si>
  <si>
    <t>宁夏格瑞精细化工有限公司</t>
  </si>
  <si>
    <t>宁夏千叶青农业科技发展有限公司</t>
  </si>
  <si>
    <t>宁夏丰华实业有限公司</t>
  </si>
  <si>
    <t>宁夏平罗凌云建材实业有限公司</t>
  </si>
  <si>
    <t>宁夏铸源机械制造有限公司</t>
  </si>
  <si>
    <t>宁夏链杞智汇科技有限公司</t>
  </si>
  <si>
    <t>宁夏蓝博思化学技术有限公司</t>
  </si>
  <si>
    <t>平罗县盛达活性炭有限公司</t>
  </si>
  <si>
    <t>宁夏马氏兄弟饲料有限公司</t>
  </si>
  <si>
    <t>宁夏翔泰新材料科技有限公司</t>
  </si>
  <si>
    <t>宁夏滨河海利建材有限公司</t>
  </si>
  <si>
    <t>宁夏浦士达环保科技有限公司</t>
  </si>
  <si>
    <t>宁夏华泰农农业科技发展有限公司</t>
  </si>
  <si>
    <t>宁夏银建卡奔活性炭有限公司</t>
  </si>
  <si>
    <t>宁夏金百瑞包装有限公司</t>
  </si>
  <si>
    <t>宁夏马季食用油有限公司</t>
  </si>
  <si>
    <t>宁夏友奇药业有限公司</t>
  </si>
  <si>
    <t>宁夏坤辉气化有限公司</t>
  </si>
  <si>
    <t>宁夏恒辉活性炭有限公司</t>
  </si>
  <si>
    <t>平罗县路凯佳工贸有限公司</t>
  </si>
  <si>
    <t>宁夏丰通新材料科技有限公司</t>
  </si>
  <si>
    <t>宁夏玉礼面粉有限公司</t>
  </si>
  <si>
    <t>宁夏南方环保科技有限公司</t>
  </si>
  <si>
    <t>宁夏捷成新材料科技有限公司</t>
  </si>
  <si>
    <t>平罗县曦晨碳素制品有限公司</t>
  </si>
  <si>
    <t>宁夏天福活性炭有限公司</t>
  </si>
  <si>
    <t>宁夏新开河科技有限公司</t>
  </si>
  <si>
    <t>宁夏玖倍尔农业发展有限公司</t>
  </si>
  <si>
    <t>宁夏众合兴农农业服务有限公司</t>
  </si>
  <si>
    <t>宁夏隆昌饲料有限公司</t>
  </si>
  <si>
    <t>宁夏穗丰种业有限公司</t>
  </si>
  <si>
    <t>宁夏垣懿农业科技有限公司</t>
  </si>
  <si>
    <t>宁夏金彦环境科技有限公司</t>
  </si>
  <si>
    <t>宁夏坤水水泥有限公司</t>
  </si>
  <si>
    <t>平罗县德润活性炭有限公司</t>
  </si>
  <si>
    <t>宁夏茂华活性炭有限公司</t>
  </si>
  <si>
    <t>宁夏大明活性炭有限公司</t>
  </si>
  <si>
    <t>吴忠仪表有限责任公司</t>
  </si>
  <si>
    <t>吴忠市</t>
  </si>
  <si>
    <t>宁夏天康饲料有限公司</t>
  </si>
  <si>
    <t>宁夏丰泰永晟纺织科技有限公司</t>
  </si>
  <si>
    <t>宁夏金世纪包装印刷有限公司</t>
  </si>
  <si>
    <t>宁夏君星坊食品科技有限公司</t>
  </si>
  <si>
    <t>宁夏夏进制箱包装有限公司</t>
  </si>
  <si>
    <t>宁夏云森新材料科技有限公司</t>
  </si>
  <si>
    <t>宁夏中隆管桩有限公司</t>
  </si>
  <si>
    <t>宁夏红山河食品股份有限公司</t>
  </si>
  <si>
    <t>宁夏合盛铜业有限公司</t>
  </si>
  <si>
    <t>吴忠仪表工程技术服务有限公司</t>
  </si>
  <si>
    <t>宁夏中科国通新能源有限公司</t>
  </si>
  <si>
    <t>宁夏鑫浩源生物科技股份有限公司</t>
  </si>
  <si>
    <t>吴忠市犇腾养殖专业合作社</t>
  </si>
  <si>
    <t>宁夏宏民生物科技有限公司</t>
  </si>
  <si>
    <t>宁夏宁杨食品有限公司</t>
  </si>
  <si>
    <t>吴忠市恒通塑料制品有限公司</t>
  </si>
  <si>
    <t>宁夏智源农业装备有限公司</t>
  </si>
  <si>
    <t>宁夏成峰包装印刷有限公司</t>
  </si>
  <si>
    <t>宁夏富丽锦纺织科技有限公司</t>
  </si>
  <si>
    <t>吴忠市嘉信塑料制品制造有限公司</t>
  </si>
  <si>
    <t>宁夏中恒创越新材料科技有限公司</t>
  </si>
  <si>
    <t>宁夏银珠蓝箭建材科技有限公司</t>
  </si>
  <si>
    <t>宁夏佳瑞祥纺织科技有限公司</t>
  </si>
  <si>
    <t>宁夏汇伟包装科技有限公司</t>
  </si>
  <si>
    <t>宁夏金梯氟塑防腐设备有限公司</t>
  </si>
  <si>
    <t>宁夏金浓香粮油有限公司</t>
  </si>
  <si>
    <t>宁夏春升源生物科技有限公司</t>
  </si>
  <si>
    <t>宁夏旭帆再生资源循环利用有限公司</t>
  </si>
  <si>
    <t>宁夏优粮汇粮油食品科技有限公司</t>
  </si>
  <si>
    <t>精艺裘皮制品股份有限公司</t>
  </si>
  <si>
    <t>宁夏钧凯种业有限公司</t>
  </si>
  <si>
    <t>宁夏夏进乳业集团股份有限公司</t>
  </si>
  <si>
    <t>宁夏雪泉乳业有限公司</t>
  </si>
  <si>
    <t>宁夏红鑫源食品有限公司</t>
  </si>
  <si>
    <t>宁夏伊芈福肉食品有限公司</t>
  </si>
  <si>
    <t>宁夏伊瓶香粮油产业发展有限公司</t>
  </si>
  <si>
    <t>吴忠中创自控阀有限公司</t>
  </si>
  <si>
    <t>宁夏筑丰源新型建材有限公司</t>
  </si>
  <si>
    <t>吴忠市盛泰塑料包装有限公司</t>
  </si>
  <si>
    <t>宁夏涝河桥吉胜食品有限公司</t>
  </si>
  <si>
    <t>宁夏大洋饲料科技有限公司</t>
  </si>
  <si>
    <t>宁夏强尔萨生物科技有限公司</t>
  </si>
  <si>
    <t>宁夏锦和星再生资源发展有限公司</t>
  </si>
  <si>
    <t>宁夏正源吴忠食品有限公司</t>
  </si>
  <si>
    <t>宁夏泰伊博食品有限公司</t>
  </si>
  <si>
    <t>宁夏睿泰天成新材料科技有限公司</t>
  </si>
  <si>
    <t>宁夏西麒麟生物科技有限公司</t>
  </si>
  <si>
    <t>宁夏吴忠生辉仪表有限公司</t>
  </si>
  <si>
    <t>宁夏菲麦森工业软件技术有限公司</t>
  </si>
  <si>
    <t>宁夏汇好食品有限公司</t>
  </si>
  <si>
    <t>宁夏创力佳工贸有限公司</t>
  </si>
  <si>
    <t>宁夏鑫源祥农牧科技有限公司</t>
  </si>
  <si>
    <t>宁夏吴忠市国海粮油有限公司</t>
  </si>
  <si>
    <t>宁夏恒久源食品科技有限公司</t>
  </si>
  <si>
    <t>宁夏泰富能源有限公司</t>
  </si>
  <si>
    <t>红寺堡区</t>
  </si>
  <si>
    <t>宁夏宝瑞隆石化有限公司</t>
  </si>
  <si>
    <t>宁夏天源石化有限责任公司</t>
  </si>
  <si>
    <t>宁夏庆华煤化集团有限公司</t>
  </si>
  <si>
    <t>吴忠兴民纺织科技有限公司</t>
  </si>
  <si>
    <t>宁夏坤正生物科技有限公司</t>
  </si>
  <si>
    <t>宁夏易达天然气有限公司</t>
  </si>
  <si>
    <t>宁夏泰富能源仓储有限公司</t>
  </si>
  <si>
    <t>宁夏鹏旭环保科技有限公司</t>
  </si>
  <si>
    <t>宁夏东润新材料有限公司</t>
  </si>
  <si>
    <t>宁夏富阳农业集团红寺堡农林科技有限公司</t>
  </si>
  <si>
    <t>中岩管桩建材（宁夏）有限公司</t>
  </si>
  <si>
    <t>宁夏常晟药业有限公司</t>
  </si>
  <si>
    <t>宁夏太阳山水务有限责任公司</t>
  </si>
  <si>
    <t>宁夏润泽欣邦化工有限公司</t>
  </si>
  <si>
    <t>宁夏水务集团红寺堡水务有限公司</t>
  </si>
  <si>
    <t>宁夏果优美农业发展有限公司</t>
  </si>
  <si>
    <t>吴忠市红寺堡区天源农牧业科技开发有限公司</t>
  </si>
  <si>
    <t>宁夏忠同生物科技有限公司</t>
  </si>
  <si>
    <t>宁夏华弘砼业有限公司</t>
  </si>
  <si>
    <t>宁夏宝众帮化工有限公司</t>
  </si>
  <si>
    <t>宁夏索米亚生态农业科技有限公司</t>
  </si>
  <si>
    <t>水发浩海（吴忠）农业开发有限公司</t>
  </si>
  <si>
    <t>吴忠市红阳养殖专业合作社</t>
  </si>
  <si>
    <t>宁夏东方盛达管业有限公司</t>
  </si>
  <si>
    <t>宁夏岩峰砼业有限公司</t>
  </si>
  <si>
    <t>吴忠领航生物药业科技有限公司</t>
  </si>
  <si>
    <t>青铜峡市</t>
  </si>
  <si>
    <t>宁夏海盛实业有限公司</t>
  </si>
  <si>
    <t>宁夏苏锡铜业科技有限公司</t>
  </si>
  <si>
    <t>宁夏青铜峡水泥股份有限公司</t>
  </si>
  <si>
    <t>宁夏东吴农化股份有限公司</t>
  </si>
  <si>
    <t>宁夏京成天宝科技有限公司</t>
  </si>
  <si>
    <t>宁夏鼎辉科技有限公司</t>
  </si>
  <si>
    <t>宁夏顺宝现代农业股份有限公司</t>
  </si>
  <si>
    <t>宁夏青龙钢塑复合管有限公司</t>
  </si>
  <si>
    <t>青铜峡市仁和纺织科技有限公司</t>
  </si>
  <si>
    <t>宁夏永利新材料有限公司</t>
  </si>
  <si>
    <t>宁夏吉宏环保包装科技有限公司</t>
  </si>
  <si>
    <t>青铜峡市青龙新型管材有限公司</t>
  </si>
  <si>
    <t>宁夏鼎龙新材料科技有限公司</t>
  </si>
  <si>
    <t>宁夏金昱元能源化学有限公司</t>
  </si>
  <si>
    <t>宁夏法福来食品股份有限公司</t>
  </si>
  <si>
    <t>国电投宁夏能源铝业科技工程有限公司</t>
  </si>
  <si>
    <t>宁夏科润建材科技有限公司</t>
  </si>
  <si>
    <t>宁夏新大众机械有限公司</t>
  </si>
  <si>
    <t>宁夏中泰新能科技有限公司</t>
  </si>
  <si>
    <t>宁夏法安德药业有限公司</t>
  </si>
  <si>
    <t>宁夏农加新材料科技有限公司</t>
  </si>
  <si>
    <t>宁夏蓝伯碳素有限公司</t>
  </si>
  <si>
    <t>宁夏兴豆缘豆制品有限公司</t>
  </si>
  <si>
    <t>宁夏塞上阳光新能源科技有限公司</t>
  </si>
  <si>
    <t>中盐宁夏金科达印务有限公司</t>
  </si>
  <si>
    <t>青铜峡市蒙龙砂业科技有限公司</t>
  </si>
  <si>
    <t>宁夏雄航环保包装科技有限公司</t>
  </si>
  <si>
    <t>宁夏西鸽酒庄有限公司</t>
  </si>
  <si>
    <t>宁夏威格瑞斯电力有限公司</t>
  </si>
  <si>
    <t>宁夏众虎科技股份有限公司</t>
  </si>
  <si>
    <t>青铜峡市晨迪石英砂精加工有限公司</t>
  </si>
  <si>
    <t>青铜峡市金龙炭素化工有限公司</t>
  </si>
  <si>
    <t>宁夏伊众源食品有限公司</t>
  </si>
  <si>
    <t>宁夏顺宝新型肥料科技有限公司</t>
  </si>
  <si>
    <t>宁夏大禹新材料科技有限公司</t>
  </si>
  <si>
    <t>青铜峡市祥云皮草有限责任公司</t>
  </si>
  <si>
    <t>宁夏福宁木业有限公司</t>
  </si>
  <si>
    <t>宁夏新希望反刍动物营养食品有限公司</t>
  </si>
  <si>
    <t>宁夏富佑达纸业有限公司</t>
  </si>
  <si>
    <t>宁夏天霖新材料科技有限公司</t>
  </si>
  <si>
    <t>宁夏圣泰环保科技有限公司</t>
  </si>
  <si>
    <t>宁夏大地铝业有限公司</t>
  </si>
  <si>
    <t>宁夏皇蔻酒庄有限公司</t>
  </si>
  <si>
    <t>宁夏一加禾牧业有限公司</t>
  </si>
  <si>
    <t>宁夏和兴碳基材料有限公司</t>
  </si>
  <si>
    <t>宁夏西鸽葡萄种植有限公司</t>
  </si>
  <si>
    <t>宁夏瑞创源生物科技有限公司</t>
  </si>
  <si>
    <t>宁夏思达机械有限公司</t>
  </si>
  <si>
    <t>宁夏天地兴农畜牧发展有限公司</t>
  </si>
  <si>
    <t>宁夏黄河谣科技机械制造有限公司</t>
  </si>
  <si>
    <t>青铜峡市恒源砼业有限公司</t>
  </si>
  <si>
    <t>宁夏新华轩高新技术有限公司</t>
  </si>
  <si>
    <t>宁夏青铜峡市维加妮酒庄有限公司</t>
  </si>
  <si>
    <t>宁夏特鑫焊接热喷涂有限公司</t>
  </si>
  <si>
    <t>宁夏其乐食品有限公司</t>
  </si>
  <si>
    <t>宁夏金裕海化工有限公司</t>
  </si>
  <si>
    <t>盐池县</t>
  </si>
  <si>
    <t>宁夏深燃众源天然气有限公司</t>
  </si>
  <si>
    <t>宁夏宁鲁石化有限公司</t>
  </si>
  <si>
    <t>宁夏润广石化有限公司</t>
  </si>
  <si>
    <t>宁夏盐池县鑫海食品有限公司</t>
  </si>
  <si>
    <t>宁夏佳能创科化工有限公司</t>
  </si>
  <si>
    <t>宁夏天利丰能源利用有限公司</t>
  </si>
  <si>
    <t>宁夏新珂源能源利用有限公司</t>
  </si>
  <si>
    <t>宁夏上峰萌生建材有限公司</t>
  </si>
  <si>
    <t>宁夏神瑞化工有限公司</t>
  </si>
  <si>
    <t>宁夏峰腾塑业有限公司</t>
  </si>
  <si>
    <t>宁夏恒汇鲁丰科技有限公司</t>
  </si>
  <si>
    <t>宁夏慧莱新材料科技有限公司</t>
  </si>
  <si>
    <t>宁夏嘉华固井材料有限公司</t>
  </si>
  <si>
    <t>宁夏迪葳食品有限公司</t>
  </si>
  <si>
    <t>盐池县怡健生物工程有限公司</t>
  </si>
  <si>
    <t>宁夏拓明农业开发有限公司</t>
  </si>
  <si>
    <t>宁夏星邦豹丰涂料科技有限公司</t>
  </si>
  <si>
    <t>宁夏新大地环保科技工程有限公司</t>
  </si>
  <si>
    <t>宁夏隆锦香食品科技有限责任公司</t>
  </si>
  <si>
    <t>宁夏水务集团盐池水务有限公司</t>
  </si>
  <si>
    <t>小鲜食品（盐池）有限公司</t>
  </si>
  <si>
    <t>宁夏盐池正源农业发展有限公司</t>
  </si>
  <si>
    <t>宁夏盐池津玖羊牧业有限公司</t>
  </si>
  <si>
    <t>宁夏西鲜记科技有限公司</t>
  </si>
  <si>
    <t>宁夏森浰达环保科技有限公司</t>
  </si>
  <si>
    <t>同德爱心（宁夏）化学股份有限公司</t>
  </si>
  <si>
    <t>同心县</t>
  </si>
  <si>
    <t>宁夏华平科瑞能源化工有限公司</t>
  </si>
  <si>
    <t>宁夏银山能源化工有限公司</t>
  </si>
  <si>
    <t>上能电气（宁夏）有限公司</t>
  </si>
  <si>
    <t>中核（宁夏）同心防护科技有限公司</t>
  </si>
  <si>
    <t>宁夏五谷丰生物科技发展有限公司</t>
  </si>
  <si>
    <t>宁夏迎福食品科技有限公司</t>
  </si>
  <si>
    <t>宁夏大斌家纺科技有限公司</t>
  </si>
  <si>
    <t>宁夏同心山泰钢结构有限公司</t>
  </si>
  <si>
    <t>中核热盐（宁夏）科技有限公司</t>
  </si>
  <si>
    <t>宁夏润德生物科技有限责任公司</t>
  </si>
  <si>
    <t>宁夏金昱元高新材料有限公司</t>
  </si>
  <si>
    <t>固原市</t>
  </si>
  <si>
    <t>宁夏金昱元广拓能源有限公司</t>
  </si>
  <si>
    <t>宁夏明德中药饮片有限公司</t>
  </si>
  <si>
    <t>宁夏六盘珍坊生态农业科技有限公司</t>
  </si>
  <si>
    <t>宁夏兴昊永胜盐业科技有限公司</t>
  </si>
  <si>
    <t>宁夏润宇塑业有限公司</t>
  </si>
  <si>
    <t>宁夏好水川食品有限公司</t>
  </si>
  <si>
    <t>固原宝发农牧有限责任公司</t>
  </si>
  <si>
    <t>宁夏好水川农业科技开发有限公司</t>
  </si>
  <si>
    <t>宁夏昶沣新型建材有限公司</t>
  </si>
  <si>
    <t>宁夏古雁建材有限公司</t>
  </si>
  <si>
    <t>宁夏伊玛尔食品科技有限公司</t>
  </si>
  <si>
    <t>固原市产业技术创新研究院有限公司</t>
  </si>
  <si>
    <t>宁夏金昱元资源循环有限公司</t>
  </si>
  <si>
    <t>固原康恒农产品加工有限公司</t>
  </si>
  <si>
    <t>固原鑫宇农农机具有限公司</t>
  </si>
  <si>
    <t>原州区</t>
  </si>
  <si>
    <t>固原天启薯业有限公司</t>
  </si>
  <si>
    <t>固原盛祥荣生态农业科技发展有限公司</t>
  </si>
  <si>
    <t>宁夏隆德浩德纸业包装有限公司</t>
  </si>
  <si>
    <t>隆德县</t>
  </si>
  <si>
    <t>宁夏西北药材科技有限公司</t>
  </si>
  <si>
    <t>宁夏隆德人造花工艺有限公司</t>
  </si>
  <si>
    <t>宁夏黄土地农业食品有限公司</t>
  </si>
  <si>
    <t>彭阳县福泰菌业有限责任公司</t>
  </si>
  <si>
    <t>彭阳县</t>
  </si>
  <si>
    <t>宁夏苏宁智能装备制造有限公司</t>
  </si>
  <si>
    <t>彭阳县壹珍药业有限责任公司</t>
  </si>
  <si>
    <t>宁夏佳利源生物科技有限公司</t>
  </si>
  <si>
    <t>宁夏固原电杆工贸有限公司</t>
  </si>
  <si>
    <t>宁夏恒信创达数据科技有限公司</t>
  </si>
  <si>
    <t>宁夏云雾山果品开发有限责任公司</t>
  </si>
  <si>
    <t>龙东（宁夏）食品有限公司</t>
  </si>
  <si>
    <t>固原红峰淀粉有限公司</t>
  </si>
  <si>
    <t>彭阳县鑫卓能源科技发展有限公司</t>
  </si>
  <si>
    <t>宁夏王洼煤业有限公司</t>
  </si>
  <si>
    <t>彭阳县荣发农牧有限责任公司</t>
  </si>
  <si>
    <t>宁夏微元素食品开发有限公司</t>
  </si>
  <si>
    <t>宁夏大彩生物科技有限公司</t>
  </si>
  <si>
    <t>宁夏煌甫谧艾益康产业有限公司</t>
  </si>
  <si>
    <t>宁夏六盘山泾河食品有限公司</t>
  </si>
  <si>
    <t>泾源县</t>
  </si>
  <si>
    <t>泾源县瑞生源农牧科技发展有限公司</t>
  </si>
  <si>
    <t>宁夏皇达生物科技股份有限公司</t>
  </si>
  <si>
    <t>西吉县万里淀粉有限公司</t>
  </si>
  <si>
    <t>西吉县</t>
  </si>
  <si>
    <t>宁夏存录四丰绿源现代农业发展有限公司</t>
  </si>
  <si>
    <t>宁夏福农薯业有限公司</t>
  </si>
  <si>
    <t>水发浩海集团有限公司</t>
  </si>
  <si>
    <t>宁夏福寿康宁大健康生物科技有限公司</t>
  </si>
  <si>
    <t>宁夏西吉县恒丰农业综合开发有限公司</t>
  </si>
  <si>
    <t>宁夏瑞泰科技股份有限公司</t>
  </si>
  <si>
    <t>中卫市</t>
  </si>
  <si>
    <t>利安隆（中卫）新材料有限公司</t>
  </si>
  <si>
    <t>宁夏协鑫光伏科技有限公司</t>
  </si>
  <si>
    <t>宁夏华御化工有限公司</t>
  </si>
  <si>
    <t>宁夏西云算力科技有限公司</t>
  </si>
  <si>
    <t>宁夏中盛新科技有限公司</t>
  </si>
  <si>
    <t>宁夏润夏能源化工有限公司</t>
  </si>
  <si>
    <t>宁夏中化锂电池材料有限公司</t>
  </si>
  <si>
    <t>宁夏奥斯化工有限公司</t>
  </si>
  <si>
    <t>宁夏协鑫晶体科技发展有限公司</t>
  </si>
  <si>
    <t>宁夏振岭化工有限公司</t>
  </si>
  <si>
    <t>宁夏顺泰冶炼有限公司</t>
  </si>
  <si>
    <t>宁夏钢铁（集团）有限责任公司</t>
  </si>
  <si>
    <t>宁夏鑫华威能源科技有限公司</t>
  </si>
  <si>
    <t>宁夏誉成云创数据投资有限公司</t>
  </si>
  <si>
    <t>宁夏朗利新材料股份有限公司</t>
  </si>
  <si>
    <t>宁夏金象医药化工有限公司</t>
  </si>
  <si>
    <t>宁夏昊丰伟业钢铁股份有限公司</t>
  </si>
  <si>
    <t>宁夏渝丰化工股份有限公司</t>
  </si>
  <si>
    <t>宁夏中卫大河精工机械有限责任公司</t>
  </si>
  <si>
    <t>宁夏汇蓝环保科技有限公司</t>
  </si>
  <si>
    <t>宁夏大漠药业有限公司</t>
  </si>
  <si>
    <t>宁夏中卫市新型互联网交换中心有限责任公司</t>
  </si>
  <si>
    <t>宁夏中大化工有限责任公司</t>
  </si>
  <si>
    <t>宁夏驭星属陈航天科技有限公司</t>
  </si>
  <si>
    <t>宁夏润光材料科技有限公司</t>
  </si>
  <si>
    <t>宁夏中卫市银河冶炼有限公司</t>
  </si>
  <si>
    <t>沙坡头区</t>
  </si>
  <si>
    <t>宁夏三元中泰冶金有限公司</t>
  </si>
  <si>
    <t>中卫市跃鑫冶炼有限责任公司</t>
  </si>
  <si>
    <t>中卫市恒泰元农牧科技有限公司</t>
  </si>
  <si>
    <t>宁夏塞上江南农业科技有限公司</t>
  </si>
  <si>
    <t>宁夏雨润农业节水灌溉制造有限公司</t>
  </si>
  <si>
    <t>宁夏富瑞生农业发展有限公司</t>
  </si>
  <si>
    <t>中卫市茂烨冶金有限责任公司</t>
  </si>
  <si>
    <t>宁夏弘兴达果业有限公司</t>
  </si>
  <si>
    <t>宁夏甜典农业科技股份有限公司</t>
  </si>
  <si>
    <t>宁夏中卫市众泰工贸有限公司</t>
  </si>
  <si>
    <t>中卫市金城种业有限责任公司</t>
  </si>
  <si>
    <t>宁夏虹桥有机食品有限公司</t>
  </si>
  <si>
    <t>中卫市恒力电控科技服务有限公司</t>
  </si>
  <si>
    <t>中卫市阳光沐场农牧有限公司</t>
  </si>
  <si>
    <t>宁夏神聚农业科技开发有限公司</t>
  </si>
  <si>
    <t>宁夏天瑞绿色种业有限公司</t>
  </si>
  <si>
    <t>中卫市宝丰大裕农业科技有限公司</t>
  </si>
  <si>
    <t>宁夏天元锰业集团有限公司</t>
  </si>
  <si>
    <t>中宁县</t>
  </si>
  <si>
    <t>宁夏天元锰材料研究院（有限公司）</t>
  </si>
  <si>
    <t>宁夏华夏特钢有限公司</t>
  </si>
  <si>
    <t>中宁县宁华再生资源循环利用科技有限公司</t>
  </si>
  <si>
    <t>宁夏天元热电联产有限公司</t>
  </si>
  <si>
    <t>宁夏和光新材料有限公司</t>
  </si>
  <si>
    <t>杞滋堂（宁夏）健康产业有限公司</t>
  </si>
  <si>
    <t>宁夏全通枸杞供应链管理股份有限公司</t>
  </si>
  <si>
    <t>宁夏中晶半导体材料有限公司</t>
  </si>
  <si>
    <t>宁夏北星精工陶瓷技术有限公司</t>
  </si>
  <si>
    <t>宁夏源乡枸杞产业发展有限公司</t>
  </si>
  <si>
    <t>宁夏仓满制桶有限公司</t>
  </si>
  <si>
    <t>宁夏兴尔泰集团中宁兴鑫冶金制品有限公司</t>
  </si>
  <si>
    <t>宁夏天仁枸杞生物科技股份有限公司</t>
  </si>
  <si>
    <t>宁夏永寿堂中药饮片有限公司</t>
  </si>
  <si>
    <t>宁夏杞乡生物食品工程有限公司</t>
  </si>
  <si>
    <t>宁夏中宁县春杞枸杞科技有限公司</t>
  </si>
  <si>
    <t>宁夏百事恒兴食品科技有限公司</t>
  </si>
  <si>
    <t>明阳智慧（宁夏）风力发电有限公司</t>
  </si>
  <si>
    <t>宁夏中宁县骨杞草枸杞开发有限公司</t>
  </si>
  <si>
    <t>宁夏中宁县兴日晟环保科技有限公司</t>
  </si>
  <si>
    <t>宁夏红枸杞产业有限公司</t>
  </si>
  <si>
    <t>中宁县杞鑫枸杞苗木专业合作社</t>
  </si>
  <si>
    <t>宁夏天元发电有限公司</t>
  </si>
  <si>
    <t>宁夏杞鑫种业有限公司</t>
  </si>
  <si>
    <t>宁夏顺元堂汉方生物科技有限公司</t>
  </si>
  <si>
    <t>宁夏全通枸杞产业有限公司</t>
  </si>
  <si>
    <t>宁夏裕隆冶金制品有限公司</t>
  </si>
  <si>
    <t>宁夏宏普生物科技有限公司</t>
  </si>
  <si>
    <t>宁夏凯特电气设备有限公司</t>
  </si>
  <si>
    <t>宁夏杞川红生物科技有限公司</t>
  </si>
  <si>
    <t>宁夏水务集团中宁水务有限公司</t>
  </si>
  <si>
    <t>宁夏壹起嗨番农业科技有限公司</t>
  </si>
  <si>
    <t>早康枸杞股份有限公司</t>
  </si>
  <si>
    <t>宁夏润鑫源枸杞开发有限公司</t>
  </si>
  <si>
    <t>宁夏圣特保温材料有限公司</t>
  </si>
  <si>
    <t>海原县</t>
  </si>
  <si>
    <t>海原县宏顺新型建材有限公司</t>
  </si>
  <si>
    <t>海原县卡立方智能科技有限公司</t>
  </si>
  <si>
    <t>宁夏芯卡智能科技有限公司</t>
  </si>
  <si>
    <t>宁夏中原塑业科技有限公司</t>
  </si>
  <si>
    <t>宁夏海原国华农机制造有限责任公司</t>
  </si>
  <si>
    <t>宁夏深海物联智能科技有限公司</t>
  </si>
  <si>
    <t>宁夏海原县鑫兴海钢结构建材有限公司</t>
  </si>
  <si>
    <t>宁夏耀森生物科技有限公司</t>
  </si>
  <si>
    <t>宁夏宝丰能源集团股份有限公司</t>
  </si>
  <si>
    <t>宁东基地</t>
  </si>
  <si>
    <t>五恒化学有限公司</t>
  </si>
  <si>
    <t>宝胜（宁夏）线缆科技有限公司</t>
  </si>
  <si>
    <t>宁夏畅亿清洁能源有限责任公司</t>
  </si>
  <si>
    <t>五恒化学（宁夏）有限公司</t>
  </si>
  <si>
    <t>宁夏宝丰能源集团焦化二厂有限公司</t>
  </si>
  <si>
    <t>宁夏鑫旺铝业有限公司</t>
  </si>
  <si>
    <t>宁夏北控睿源再生资源有限公司</t>
  </si>
  <si>
    <t>宁夏宁东泰和新材有限公司</t>
  </si>
  <si>
    <t>宁夏睿源精细化工有限公司</t>
  </si>
  <si>
    <t>宁夏宝廷新材料科技股份有限公司</t>
  </si>
  <si>
    <t>宁夏佰斯特医药化工有限公司</t>
  </si>
  <si>
    <t>宁夏倬昱新材料科技有限公司</t>
  </si>
  <si>
    <t>宁夏润丰新材料科技有限公司</t>
  </si>
  <si>
    <t>宁夏保隆科技有限公司</t>
  </si>
  <si>
    <t>宁夏泰和芳纶纤维有限责任公司</t>
  </si>
  <si>
    <t>宁夏中星显示材料有限公司</t>
  </si>
  <si>
    <t>宁夏金维制药股份有限公司</t>
  </si>
  <si>
    <t>宁夏神耀科技有限责任公司</t>
  </si>
  <si>
    <t>宁夏百川新材料有限公司</t>
  </si>
  <si>
    <t>苏利(宁夏)新材料科技有限公司</t>
  </si>
  <si>
    <t>宁夏惟远新能源有限公司</t>
  </si>
  <si>
    <t>宁夏亿丰砼业有限公司</t>
  </si>
  <si>
    <t>宁夏沃凯珑新材料有限公司</t>
  </si>
  <si>
    <t>宁夏华业精细化学科技有限公司</t>
  </si>
  <si>
    <t>宁夏新化化工有限公司</t>
  </si>
  <si>
    <t>宁夏东和化工科技有限公司</t>
  </si>
  <si>
    <t>宁夏恒泰生物科技有限公司</t>
  </si>
  <si>
    <t>宁夏中汇化工有限公司</t>
  </si>
  <si>
    <t>宁夏泰和兴材料科技有限公司</t>
  </si>
  <si>
    <t>安瑞森（宁夏）电子材料有限公司</t>
  </si>
  <si>
    <t>宁夏宁东清大国华环境资源有限公司</t>
  </si>
  <si>
    <t>宁夏剑牌农化科技有限公司</t>
  </si>
  <si>
    <t>宁夏中能新材料科技有限公司</t>
  </si>
  <si>
    <t>宁夏泰胜生物科技有限公司</t>
  </si>
  <si>
    <t>宁夏水务集团清水源水处理科技有限公司</t>
  </si>
  <si>
    <t>宁夏君磁新材料科技有限公司</t>
  </si>
  <si>
    <t>宁夏广银铝业有限公司</t>
  </si>
  <si>
    <t>宁夏华溢新材料科技有限公司</t>
  </si>
  <si>
    <t>宁夏英中达新材料科技有限公司</t>
  </si>
  <si>
    <t>杰特（宁夏）科技有限公司</t>
  </si>
  <si>
    <t>宁夏未来生物科技有限公司</t>
  </si>
  <si>
    <t>宁夏银华铝业有限公司</t>
  </si>
  <si>
    <t>宁夏维水源化工产品有限公司</t>
  </si>
  <si>
    <t>宁夏宁东泰和化学科技有限公司</t>
  </si>
  <si>
    <t>宁夏瑞鼎科技有限公司</t>
  </si>
  <si>
    <t>宁夏同泰科技有限公司</t>
  </si>
  <si>
    <t>宁夏新丰益节能科技有限公司</t>
  </si>
  <si>
    <t>泰和新材（宁夏）科技研发有限公司</t>
  </si>
  <si>
    <t>宁夏石化银骏安全技术咨询有限公司</t>
  </si>
  <si>
    <t>宁夏富水化工科技有限公司</t>
  </si>
  <si>
    <t>宁夏合成生物科技有限公司</t>
  </si>
  <si>
    <t>五恒化学新材料科技（宁夏）有限公司</t>
  </si>
  <si>
    <t>五恒化学（宁东）有限公司</t>
  </si>
  <si>
    <t>宁夏信达昌科技有限公司</t>
  </si>
  <si>
    <t>宁夏霖熙健康科技有限公司</t>
  </si>
  <si>
    <t>附件2</t>
  </si>
  <si>
    <t>2026年自治区企业研发费用后补助资金
市、县（区）分配表</t>
  </si>
  <si>
    <t>单位：万元</t>
  </si>
  <si>
    <t>地区</t>
  </si>
  <si>
    <t>自治区补助金额</t>
  </si>
  <si>
    <t>提前下达补助金额</t>
  </si>
  <si>
    <t>第二批补助资金</t>
  </si>
  <si>
    <t>补助企业数</t>
  </si>
  <si>
    <t>备注</t>
  </si>
  <si>
    <t>银川市</t>
  </si>
  <si>
    <t>石嘴山市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</si>
  <si>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年已拨付</t>
    </r>
    <r>
      <rPr>
        <sz val="11"/>
        <color theme="1"/>
        <rFont val="Times New Roman"/>
        <charset val="134"/>
      </rPr>
      <t>310</t>
    </r>
    <r>
      <rPr>
        <sz val="11"/>
        <color theme="1"/>
        <rFont val="宋体"/>
        <charset val="134"/>
      </rPr>
      <t>万元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</si>
  <si>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年已拨付</t>
    </r>
    <r>
      <rPr>
        <sz val="11"/>
        <color theme="1"/>
        <rFont val="Times New Roman"/>
        <charset val="134"/>
      </rPr>
      <t>276.31</t>
    </r>
    <r>
      <rPr>
        <sz val="11"/>
        <color theme="1"/>
        <rFont val="宋体"/>
        <charset val="134"/>
      </rPr>
      <t>万元</t>
    </r>
  </si>
  <si>
    <t>市本级</t>
  </si>
  <si>
    <t>合　计</t>
  </si>
  <si>
    <t>附件3</t>
  </si>
  <si>
    <t>不符合自治区企业研发费用后补助明细表</t>
  </si>
  <si>
    <r>
      <rPr>
        <b/>
        <sz val="10.5"/>
        <rFont val="宋体"/>
        <charset val="134"/>
      </rPr>
      <t>序号</t>
    </r>
  </si>
  <si>
    <r>
      <rPr>
        <b/>
        <sz val="10.5"/>
        <rFont val="宋体"/>
        <charset val="134"/>
      </rPr>
      <t>企业名称</t>
    </r>
  </si>
  <si>
    <r>
      <rPr>
        <b/>
        <sz val="10.5"/>
        <rFont val="宋体"/>
        <charset val="134"/>
      </rPr>
      <t>统一社会信用代码</t>
    </r>
  </si>
  <si>
    <r>
      <rPr>
        <b/>
        <sz val="10.5"/>
        <rFont val="宋体"/>
        <charset val="134"/>
      </rPr>
      <t>所属行业</t>
    </r>
  </si>
  <si>
    <r>
      <rPr>
        <b/>
        <sz val="10.5"/>
        <rFont val="宋体"/>
        <charset val="134"/>
      </rPr>
      <t>所属地区</t>
    </r>
  </si>
  <si>
    <r>
      <rPr>
        <b/>
        <sz val="10.5"/>
        <rFont val="宋体"/>
        <charset val="134"/>
      </rPr>
      <t>联系人</t>
    </r>
  </si>
  <si>
    <r>
      <rPr>
        <b/>
        <sz val="10.5"/>
        <rFont val="宋体"/>
        <charset val="134"/>
      </rPr>
      <t>电话</t>
    </r>
  </si>
  <si>
    <r>
      <rPr>
        <b/>
        <sz val="10.5"/>
        <rFont val="Times New Roman"/>
        <charset val="134"/>
      </rPr>
      <t>2023</t>
    </r>
    <r>
      <rPr>
        <b/>
        <sz val="10.5"/>
        <rFont val="宋体"/>
        <charset val="134"/>
      </rPr>
      <t>营业收入（万元）</t>
    </r>
  </si>
  <si>
    <r>
      <rPr>
        <b/>
        <sz val="10.5"/>
        <rFont val="Times New Roman"/>
        <charset val="134"/>
      </rPr>
      <t>2023</t>
    </r>
    <r>
      <rPr>
        <b/>
        <sz val="10.5"/>
        <rFont val="宋体"/>
        <charset val="134"/>
      </rPr>
      <t>研发费用（万元）</t>
    </r>
  </si>
  <si>
    <r>
      <rPr>
        <b/>
        <sz val="10.5"/>
        <rFont val="Times New Roman"/>
        <charset val="134"/>
      </rPr>
      <t>2024</t>
    </r>
    <r>
      <rPr>
        <b/>
        <sz val="10.5"/>
        <rFont val="宋体"/>
        <charset val="134"/>
      </rPr>
      <t>营业收入（万元）</t>
    </r>
  </si>
  <si>
    <r>
      <rPr>
        <b/>
        <sz val="10.5"/>
        <rFont val="Times New Roman"/>
        <charset val="134"/>
      </rPr>
      <t>2024</t>
    </r>
    <r>
      <rPr>
        <b/>
        <sz val="10.5"/>
        <rFont val="宋体"/>
        <charset val="134"/>
      </rPr>
      <t>研发费用（万元）</t>
    </r>
  </si>
  <si>
    <t>研发占比</t>
  </si>
  <si>
    <t>高于平均占比</t>
  </si>
  <si>
    <t>补助比例</t>
  </si>
  <si>
    <t>应补助金额
（万元）</t>
  </si>
  <si>
    <t>银川普软信息技术有限公司</t>
  </si>
  <si>
    <t>91641100670428145D</t>
  </si>
  <si>
    <t>其它</t>
  </si>
  <si>
    <t>宁夏有为信息技术有限公司</t>
  </si>
  <si>
    <t>916401003177117323</t>
  </si>
  <si>
    <t>数字信息</t>
  </si>
  <si>
    <t>宁夏巫迪科技有限公司</t>
  </si>
  <si>
    <t>91641100MA762AGC34</t>
  </si>
  <si>
    <t>宁夏西夏种业有限公司</t>
  </si>
  <si>
    <t>91640100624922628L</t>
  </si>
  <si>
    <t>宁夏天荣现代农业科技有限公司</t>
  </si>
  <si>
    <t>916401225853554981</t>
  </si>
  <si>
    <t>宁夏冰核科技有限公司</t>
  </si>
  <si>
    <t>91640200317763268N</t>
  </si>
  <si>
    <t>装备制造</t>
  </si>
  <si>
    <t>银川怡祥矿山机械制造有限公司</t>
  </si>
  <si>
    <t>916411007359830363</t>
  </si>
  <si>
    <t>宁夏北华瑞尔电气有限公司</t>
  </si>
  <si>
    <t>91640100083511032R</t>
  </si>
  <si>
    <t>宁夏建设投资集团岩土工程有限公司</t>
  </si>
  <si>
    <t>916400006842254372</t>
  </si>
  <si>
    <t>宁夏隆合科技有限公司</t>
  </si>
  <si>
    <t>916401007999444583</t>
  </si>
  <si>
    <t>宁夏智控能源科技有限公司</t>
  </si>
  <si>
    <t>91640122MA76H0DW2U</t>
  </si>
  <si>
    <t>宁夏隆利鑫机械设备制造有限公司</t>
  </si>
  <si>
    <t>91640100MA771Q8M3K</t>
  </si>
  <si>
    <t>宁夏世纪信通信息安全有限公司</t>
  </si>
  <si>
    <t>91641100774929104E</t>
  </si>
  <si>
    <t>宁夏领新耘智空间科技有限公司</t>
  </si>
  <si>
    <t>91640122MA774F9G7J</t>
  </si>
  <si>
    <t>宁夏新思科管理咨询有限公司</t>
  </si>
  <si>
    <t>91641100099520144T</t>
  </si>
  <si>
    <t>银川老绵羊食品有限公司</t>
  </si>
  <si>
    <t>91640106799948563X</t>
  </si>
  <si>
    <t>宁夏品禾农业科技有限公司</t>
  </si>
  <si>
    <t>91640100MA76HCCE1F</t>
  </si>
  <si>
    <t>沃丰智慧科技（宁夏）有限公司</t>
  </si>
  <si>
    <t>91640100MA76L89E3Y</t>
  </si>
  <si>
    <t>宁夏诺鲜程科技有限公司</t>
  </si>
  <si>
    <t>91640122MA7MU0UL6K</t>
  </si>
  <si>
    <t>设备制造业</t>
  </si>
  <si>
    <t>宁夏利恒达新能源科技有限公司</t>
  </si>
  <si>
    <t>91640422MA76HNLE99</t>
  </si>
  <si>
    <t>中卫市福康畜牧养殖有限公司</t>
  </si>
  <si>
    <t>91640500MA76K6KN6P</t>
  </si>
  <si>
    <t xml:space="preserve"> 其它</t>
  </si>
  <si>
    <t>银川沃尔森节水灌溉有限公司</t>
  </si>
  <si>
    <t>916401006842389081</t>
  </si>
  <si>
    <t>银川阿凡达机器人科技有限公司</t>
  </si>
  <si>
    <t>91640100MA76KQGT42</t>
  </si>
  <si>
    <t>宁夏金昱元炔烃节能有限公司</t>
  </si>
  <si>
    <t>91640400MA761HCM3L</t>
  </si>
  <si>
    <t>新型材料</t>
  </si>
  <si>
    <t>宁夏万辉生物环保科技有限公司</t>
  </si>
  <si>
    <t>91641100MA75W3HB53</t>
  </si>
  <si>
    <t>宁夏莫克仪表科技有限公司</t>
  </si>
  <si>
    <t>91640121MA773E1X75</t>
  </si>
  <si>
    <t>宁夏启动科技有限公司</t>
  </si>
  <si>
    <t>91640100MA76J7UA01</t>
  </si>
  <si>
    <t>宁夏凤仪堂生物医药有限公司</t>
  </si>
  <si>
    <t>91640122MA75WP6059</t>
  </si>
  <si>
    <t>现代化工</t>
  </si>
  <si>
    <t>宁夏一山科技有限公司</t>
  </si>
  <si>
    <t>9164010031771719X6</t>
  </si>
  <si>
    <t>宁夏中盛建材科技有限公司</t>
  </si>
  <si>
    <t>91640100MA76KAFD3N</t>
  </si>
  <si>
    <t>宁夏海原县红武门窗有限公司</t>
  </si>
  <si>
    <t>91640522694328886T</t>
  </si>
  <si>
    <t>宁夏西夏嘉酿啤酒有限公司</t>
  </si>
  <si>
    <t>916400007150519529</t>
  </si>
  <si>
    <t>凡雀（宁夏）文化创意有限公司</t>
  </si>
  <si>
    <t>91640100MA771L7896</t>
  </si>
  <si>
    <t>文化旅游</t>
  </si>
  <si>
    <t>宁夏瑞云智算科技有限公司</t>
  </si>
  <si>
    <t>91640100MABXTMGG8Q</t>
  </si>
  <si>
    <t>宁夏海达生物科技开发有限公司</t>
  </si>
  <si>
    <t>91640500554167435Y</t>
  </si>
  <si>
    <t>宁夏普天瑞农农业有限公司</t>
  </si>
  <si>
    <t>91640500MA75X2Y57M</t>
  </si>
  <si>
    <t>冷凉蔬菜</t>
  </si>
  <si>
    <t>宁夏极客空间建筑科技有限公司</t>
  </si>
  <si>
    <t>91640100MA76E6BN6Y</t>
  </si>
  <si>
    <t>宁夏汇信德科技咨询服务有限公司</t>
  </si>
  <si>
    <t>91641100MA76ERDH7X</t>
  </si>
  <si>
    <t>其他</t>
  </si>
  <si>
    <t>宁夏三才信息科技有限公司</t>
  </si>
  <si>
    <t>91641100585388345A</t>
  </si>
  <si>
    <t>石嘴山市天英活性炭有限公司</t>
  </si>
  <si>
    <t>91640200774911828U</t>
  </si>
  <si>
    <t>宁夏云承信息科技有限公司</t>
  </si>
  <si>
    <t>91640100MACUJ8KX9F</t>
  </si>
  <si>
    <t>宁夏中科瑞达光电科技有限公司</t>
  </si>
  <si>
    <t>91641100MA760599X6</t>
  </si>
  <si>
    <t>宁夏多电国际新能源科技有限责任公司</t>
  </si>
  <si>
    <t>91640100MADFHQURXR</t>
  </si>
  <si>
    <t>宁夏丁丁农业发展有限公司</t>
  </si>
  <si>
    <t>91640500MA75W0JQ2F</t>
  </si>
  <si>
    <t>宁夏万惠科技服务有限公司</t>
  </si>
  <si>
    <t>91640100MA772EHR4D</t>
  </si>
  <si>
    <t>宁夏智柏健康科技有限公司</t>
  </si>
  <si>
    <t>91640100MA773XAJ19</t>
  </si>
  <si>
    <t>宁夏星航网络科技有限公司</t>
  </si>
  <si>
    <t>91640106MA75W5715Q</t>
  </si>
  <si>
    <t>宁夏节能茂烨余热发电有限公司</t>
  </si>
  <si>
    <t>91640500097575133D</t>
  </si>
  <si>
    <t>清洁能源</t>
  </si>
  <si>
    <t>宁夏沙坡头果业有限公司</t>
  </si>
  <si>
    <t>91640500MA75W6UN42</t>
  </si>
  <si>
    <t>九天智能科技（宁夏）有限公司</t>
  </si>
  <si>
    <t>91640200MA76JXMJ4P</t>
  </si>
  <si>
    <t>宁夏逸凡包装有限公司</t>
  </si>
  <si>
    <t>91641100MA75WR6Q3T</t>
  </si>
  <si>
    <t>宁夏宇邦科技服务有限公司</t>
  </si>
  <si>
    <t>91640100MA761QF58P</t>
  </si>
  <si>
    <t>宁夏久飞能源科技有限公司</t>
  </si>
  <si>
    <t>91640400MA76260538</t>
  </si>
  <si>
    <t>宁夏中翌智能节水科技有限责任公司</t>
  </si>
  <si>
    <t>91640200MA76MNRA1H</t>
  </si>
  <si>
    <t xml:space="preserve"> 轻工纺织</t>
  </si>
  <si>
    <t>宁夏绿源科技开发有限公司</t>
  </si>
  <si>
    <t>91640500MABWBH8DXA</t>
  </si>
  <si>
    <t>宁夏固原福宁广业有限责任公司</t>
  </si>
  <si>
    <t>91640404715049828K</t>
  </si>
  <si>
    <t>宁夏硒产业发展有限责任公司</t>
  </si>
  <si>
    <t>91640500MA76EMY91Y</t>
  </si>
  <si>
    <t>宁夏锋利信息技术服务有限公司</t>
  </si>
  <si>
    <t>916411005541571651</t>
  </si>
  <si>
    <t>宁夏国祥新能源科技有限公司</t>
  </si>
  <si>
    <t>91640500MA770ERF95</t>
  </si>
  <si>
    <t>宁夏绿创林业有限公司</t>
  </si>
  <si>
    <t>91640100MA770AAQXM</t>
  </si>
  <si>
    <t>宁夏持正环境科技有限公司</t>
  </si>
  <si>
    <t>91640200MA761ECW78</t>
  </si>
  <si>
    <t>宁夏鑫悦洋科技服务有限公司</t>
  </si>
  <si>
    <t>91641100MA771Q774Y</t>
  </si>
  <si>
    <t>中卫市神农商贸有限公司</t>
  </si>
  <si>
    <t>91640500684205372B</t>
  </si>
  <si>
    <t>斯特朗（宁夏）环保科技有限公司</t>
  </si>
  <si>
    <t>91640100MA76J96W34</t>
  </si>
  <si>
    <t>宁夏中创智能科技有限公司</t>
  </si>
  <si>
    <t>91641100MA7742J391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</si>
</sst>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53">
    <font>
      <sz val="11"/>
      <name val="Calibri"/>
      <charset val="134"/>
    </font>
    <font>
      <b/>
      <sz val="9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color rgb="FFFF0000"/>
      <name val="Times New Roman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name val="Times New Roman"/>
      <charset val="134"/>
    </font>
    <font>
      <sz val="18"/>
      <name val="Times New Roman"/>
      <charset val="134"/>
    </font>
    <font>
      <b/>
      <sz val="10.5"/>
      <name val="Times New Roman"/>
      <charset val="134"/>
    </font>
    <font>
      <b/>
      <sz val="10.5"/>
      <name val="方正书宋_GBK"/>
      <charset val="134"/>
    </font>
    <font>
      <sz val="11"/>
      <name val="方正书宋_GBK"/>
      <charset val="134"/>
    </font>
    <font>
      <sz val="11"/>
      <color theme="1"/>
      <name val="方正书宋_GBK"/>
      <charset val="134"/>
    </font>
    <font>
      <sz val="11"/>
      <color rgb="FF333333"/>
      <name val="方正书宋_GBK"/>
      <charset val="134"/>
    </font>
    <font>
      <b/>
      <sz val="11"/>
      <name val="方正书宋_GBK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方正小标宋_GBK"/>
      <charset val="0"/>
    </font>
    <font>
      <sz val="10"/>
      <name val="黑体"/>
      <charset val="0"/>
    </font>
    <font>
      <sz val="1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方正黑体_GBK"/>
      <charset val="134"/>
    </font>
    <font>
      <sz val="10"/>
      <color theme="1"/>
      <name val="Times New Roman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7" applyNumberFormat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176" fontId="3" fillId="0" borderId="0" xfId="0" applyNumberFormat="1" applyFont="1" applyFill="1"/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10" fontId="7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0" fontId="11" fillId="0" borderId="1" xfId="0" applyNumberFormat="1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2" fillId="0" borderId="1" xfId="0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176" fontId="23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76" fontId="17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/>
    <xf numFmtId="0" fontId="5" fillId="0" borderId="0" xfId="0" applyFont="1" applyFill="1" applyAlignment="1">
      <alignment horizontal="left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/>
    </xf>
    <xf numFmtId="176" fontId="11" fillId="0" borderId="0" xfId="0" applyNumberFormat="1" applyFont="1" applyFill="1"/>
    <xf numFmtId="0" fontId="29" fillId="0" borderId="3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83"/>
  <sheetViews>
    <sheetView tabSelected="1" workbookViewId="0">
      <pane ySplit="3" topLeftCell="A4" activePane="bottomLeft" state="frozen"/>
      <selection/>
      <selection pane="bottomLeft" activeCell="F976" sqref="F976"/>
    </sheetView>
  </sheetViews>
  <sheetFormatPr defaultColWidth="9" defaultRowHeight="14.25" outlineLevelCol="6"/>
  <cols>
    <col min="1" max="1" width="7.14166666666667" style="3" customWidth="1"/>
    <col min="2" max="2" width="38.75" style="4" customWidth="1"/>
    <col min="3" max="3" width="10.875" style="5" customWidth="1"/>
    <col min="4" max="4" width="9" style="8"/>
    <col min="5" max="6" width="9" style="9"/>
    <col min="7" max="7" width="9.89166666666667" style="10"/>
    <col min="8" max="16384" width="9" style="9"/>
  </cols>
  <sheetData>
    <row r="1" ht="21" customHeight="1" spans="1:7">
      <c r="A1" s="73" t="s">
        <v>0</v>
      </c>
    </row>
    <row r="2" ht="53" customHeight="1" spans="1:7">
      <c r="A2" s="12" t="s">
        <v>1</v>
      </c>
      <c r="B2" s="13"/>
      <c r="C2" s="13"/>
    </row>
    <row r="3" s="1" customFormat="1" ht="30" customHeight="1" spans="1:7">
      <c r="A3" s="74" t="s">
        <v>2</v>
      </c>
      <c r="B3" s="75" t="s">
        <v>3</v>
      </c>
      <c r="C3" s="74" t="s">
        <v>4</v>
      </c>
      <c r="G3" s="22"/>
    </row>
    <row r="4" s="71" customFormat="1" ht="30" customHeight="1" spans="1:7">
      <c r="A4" s="76">
        <v>1</v>
      </c>
      <c r="B4" s="77" t="s">
        <v>5</v>
      </c>
      <c r="C4" s="76" t="s">
        <v>6</v>
      </c>
      <c r="G4" s="78"/>
    </row>
    <row r="5" s="71" customFormat="1" ht="30" customHeight="1" spans="1:7">
      <c r="A5" s="76">
        <v>2</v>
      </c>
      <c r="B5" s="77" t="s">
        <v>7</v>
      </c>
      <c r="C5" s="76" t="s">
        <v>6</v>
      </c>
      <c r="G5" s="78"/>
    </row>
    <row r="6" s="71" customFormat="1" ht="30" customHeight="1" spans="1:7">
      <c r="A6" s="76">
        <v>3</v>
      </c>
      <c r="B6" s="77" t="s">
        <v>8</v>
      </c>
      <c r="C6" s="76" t="s">
        <v>6</v>
      </c>
      <c r="G6" s="78"/>
    </row>
    <row r="7" s="71" customFormat="1" ht="30" customHeight="1" spans="1:7">
      <c r="A7" s="76">
        <v>4</v>
      </c>
      <c r="B7" s="77" t="s">
        <v>9</v>
      </c>
      <c r="C7" s="76" t="s">
        <v>6</v>
      </c>
      <c r="G7" s="78"/>
    </row>
    <row r="8" s="71" customFormat="1" ht="30" customHeight="1" spans="1:7">
      <c r="A8" s="76">
        <v>5</v>
      </c>
      <c r="B8" s="77" t="s">
        <v>10</v>
      </c>
      <c r="C8" s="76" t="s">
        <v>6</v>
      </c>
      <c r="G8" s="78"/>
    </row>
    <row r="9" s="71" customFormat="1" ht="30" customHeight="1" spans="1:7">
      <c r="A9" s="76">
        <v>6</v>
      </c>
      <c r="B9" s="77" t="s">
        <v>11</v>
      </c>
      <c r="C9" s="76" t="s">
        <v>6</v>
      </c>
      <c r="G9" s="78"/>
    </row>
    <row r="10" s="71" customFormat="1" ht="30" customHeight="1" spans="1:7">
      <c r="A10" s="76">
        <v>7</v>
      </c>
      <c r="B10" s="77" t="s">
        <v>12</v>
      </c>
      <c r="C10" s="76" t="s">
        <v>6</v>
      </c>
      <c r="G10" s="78"/>
    </row>
    <row r="11" s="71" customFormat="1" ht="30" customHeight="1" spans="1:7">
      <c r="A11" s="76">
        <v>8</v>
      </c>
      <c r="B11" s="77" t="s">
        <v>13</v>
      </c>
      <c r="C11" s="76" t="s">
        <v>6</v>
      </c>
      <c r="G11" s="78"/>
    </row>
    <row r="12" s="71" customFormat="1" ht="30" customHeight="1" spans="1:7">
      <c r="A12" s="76">
        <v>9</v>
      </c>
      <c r="B12" s="77" t="s">
        <v>14</v>
      </c>
      <c r="C12" s="76" t="s">
        <v>6</v>
      </c>
      <c r="G12" s="78"/>
    </row>
    <row r="13" s="71" customFormat="1" ht="30" customHeight="1" spans="1:7">
      <c r="A13" s="76">
        <v>10</v>
      </c>
      <c r="B13" s="77" t="s">
        <v>15</v>
      </c>
      <c r="C13" s="76" t="s">
        <v>6</v>
      </c>
      <c r="G13" s="78"/>
    </row>
    <row r="14" s="71" customFormat="1" ht="30" customHeight="1" spans="1:7">
      <c r="A14" s="76">
        <v>11</v>
      </c>
      <c r="B14" s="77" t="s">
        <v>16</v>
      </c>
      <c r="C14" s="76" t="s">
        <v>6</v>
      </c>
      <c r="G14" s="78"/>
    </row>
    <row r="15" s="71" customFormat="1" ht="30" customHeight="1" spans="1:7">
      <c r="A15" s="76">
        <v>12</v>
      </c>
      <c r="B15" s="77" t="s">
        <v>17</v>
      </c>
      <c r="C15" s="76" t="s">
        <v>6</v>
      </c>
      <c r="G15" s="78"/>
    </row>
    <row r="16" s="71" customFormat="1" ht="30" customHeight="1" spans="1:7">
      <c r="A16" s="76">
        <v>13</v>
      </c>
      <c r="B16" s="77" t="s">
        <v>18</v>
      </c>
      <c r="C16" s="76" t="s">
        <v>6</v>
      </c>
      <c r="G16" s="78"/>
    </row>
    <row r="17" s="71" customFormat="1" ht="30" customHeight="1" spans="1:7">
      <c r="A17" s="76">
        <v>14</v>
      </c>
      <c r="B17" s="77" t="s">
        <v>19</v>
      </c>
      <c r="C17" s="76" t="s">
        <v>6</v>
      </c>
      <c r="G17" s="78"/>
    </row>
    <row r="18" s="71" customFormat="1" ht="30" customHeight="1" spans="1:7">
      <c r="A18" s="76">
        <v>15</v>
      </c>
      <c r="B18" s="77" t="s">
        <v>20</v>
      </c>
      <c r="C18" s="76" t="s">
        <v>6</v>
      </c>
      <c r="G18" s="78"/>
    </row>
    <row r="19" s="71" customFormat="1" ht="30" customHeight="1" spans="1:7">
      <c r="A19" s="76">
        <v>16</v>
      </c>
      <c r="B19" s="77" t="s">
        <v>21</v>
      </c>
      <c r="C19" s="76" t="s">
        <v>6</v>
      </c>
      <c r="G19" s="78"/>
    </row>
    <row r="20" s="71" customFormat="1" ht="30" customHeight="1" spans="1:7">
      <c r="A20" s="76">
        <v>17</v>
      </c>
      <c r="B20" s="77" t="s">
        <v>22</v>
      </c>
      <c r="C20" s="76" t="s">
        <v>6</v>
      </c>
      <c r="G20" s="78"/>
    </row>
    <row r="21" s="71" customFormat="1" ht="30" customHeight="1" spans="1:7">
      <c r="A21" s="76">
        <v>18</v>
      </c>
      <c r="B21" s="77" t="s">
        <v>23</v>
      </c>
      <c r="C21" s="76" t="s">
        <v>6</v>
      </c>
      <c r="G21" s="78"/>
    </row>
    <row r="22" s="71" customFormat="1" ht="30" customHeight="1" spans="1:7">
      <c r="A22" s="76">
        <v>19</v>
      </c>
      <c r="B22" s="77" t="s">
        <v>24</v>
      </c>
      <c r="C22" s="76" t="s">
        <v>6</v>
      </c>
      <c r="G22" s="78"/>
    </row>
    <row r="23" s="71" customFormat="1" ht="30" customHeight="1" spans="1:7">
      <c r="A23" s="76">
        <v>20</v>
      </c>
      <c r="B23" s="77" t="s">
        <v>25</v>
      </c>
      <c r="C23" s="76" t="s">
        <v>6</v>
      </c>
      <c r="G23" s="78"/>
    </row>
    <row r="24" s="71" customFormat="1" ht="30" customHeight="1" spans="1:7">
      <c r="A24" s="76">
        <v>21</v>
      </c>
      <c r="B24" s="77" t="s">
        <v>26</v>
      </c>
      <c r="C24" s="76" t="s">
        <v>6</v>
      </c>
      <c r="G24" s="78"/>
    </row>
    <row r="25" s="71" customFormat="1" ht="30" customHeight="1" spans="1:7">
      <c r="A25" s="76">
        <v>22</v>
      </c>
      <c r="B25" s="77" t="s">
        <v>27</v>
      </c>
      <c r="C25" s="76" t="s">
        <v>6</v>
      </c>
      <c r="G25" s="78"/>
    </row>
    <row r="26" s="71" customFormat="1" ht="30" customHeight="1" spans="1:7">
      <c r="A26" s="76">
        <v>23</v>
      </c>
      <c r="B26" s="77" t="s">
        <v>28</v>
      </c>
      <c r="C26" s="76" t="s">
        <v>6</v>
      </c>
      <c r="G26" s="78"/>
    </row>
    <row r="27" s="71" customFormat="1" ht="30" customHeight="1" spans="1:7">
      <c r="A27" s="76">
        <v>24</v>
      </c>
      <c r="B27" s="77" t="s">
        <v>29</v>
      </c>
      <c r="C27" s="76" t="s">
        <v>6</v>
      </c>
      <c r="G27" s="78"/>
    </row>
    <row r="28" s="71" customFormat="1" ht="30" customHeight="1" spans="1:7">
      <c r="A28" s="76">
        <v>25</v>
      </c>
      <c r="B28" s="77" t="s">
        <v>30</v>
      </c>
      <c r="C28" s="76" t="s">
        <v>6</v>
      </c>
      <c r="G28" s="78"/>
    </row>
    <row r="29" s="71" customFormat="1" ht="30" customHeight="1" spans="1:7">
      <c r="A29" s="76">
        <v>26</v>
      </c>
      <c r="B29" s="77" t="s">
        <v>31</v>
      </c>
      <c r="C29" s="76" t="s">
        <v>6</v>
      </c>
      <c r="G29" s="78"/>
    </row>
    <row r="30" s="71" customFormat="1" ht="30" customHeight="1" spans="1:7">
      <c r="A30" s="76">
        <v>27</v>
      </c>
      <c r="B30" s="77" t="s">
        <v>32</v>
      </c>
      <c r="C30" s="76" t="s">
        <v>6</v>
      </c>
      <c r="G30" s="78"/>
    </row>
    <row r="31" s="71" customFormat="1" ht="30" customHeight="1" spans="1:7">
      <c r="A31" s="76">
        <v>28</v>
      </c>
      <c r="B31" s="77" t="s">
        <v>33</v>
      </c>
      <c r="C31" s="76" t="s">
        <v>6</v>
      </c>
      <c r="G31" s="78"/>
    </row>
    <row r="32" s="71" customFormat="1" ht="30" customHeight="1" spans="1:7">
      <c r="A32" s="76">
        <v>29</v>
      </c>
      <c r="B32" s="77" t="s">
        <v>34</v>
      </c>
      <c r="C32" s="76" t="s">
        <v>6</v>
      </c>
      <c r="G32" s="78"/>
    </row>
    <row r="33" s="71" customFormat="1" ht="30" customHeight="1" spans="1:7">
      <c r="A33" s="76">
        <v>30</v>
      </c>
      <c r="B33" s="77" t="s">
        <v>35</v>
      </c>
      <c r="C33" s="76" t="s">
        <v>6</v>
      </c>
      <c r="G33" s="78"/>
    </row>
    <row r="34" s="71" customFormat="1" ht="30" customHeight="1" spans="1:7">
      <c r="A34" s="76">
        <v>31</v>
      </c>
      <c r="B34" s="76" t="s">
        <v>36</v>
      </c>
      <c r="C34" s="77" t="s">
        <v>6</v>
      </c>
      <c r="G34" s="78"/>
    </row>
    <row r="35" s="71" customFormat="1" ht="30" customHeight="1" spans="1:7">
      <c r="A35" s="76">
        <v>32</v>
      </c>
      <c r="B35" s="76" t="s">
        <v>37</v>
      </c>
      <c r="C35" s="77" t="s">
        <v>6</v>
      </c>
      <c r="G35" s="78"/>
    </row>
    <row r="36" s="71" customFormat="1" ht="30" customHeight="1" spans="1:7">
      <c r="A36" s="76">
        <v>33</v>
      </c>
      <c r="B36" s="77" t="s">
        <v>38</v>
      </c>
      <c r="C36" s="76" t="s">
        <v>6</v>
      </c>
      <c r="G36" s="78"/>
    </row>
    <row r="37" s="71" customFormat="1" ht="30" customHeight="1" spans="1:7">
      <c r="A37" s="76">
        <v>34</v>
      </c>
      <c r="B37" s="77" t="s">
        <v>39</v>
      </c>
      <c r="C37" s="76" t="s">
        <v>6</v>
      </c>
      <c r="G37" s="78"/>
    </row>
    <row r="38" s="71" customFormat="1" ht="30" customHeight="1" spans="1:7">
      <c r="A38" s="76">
        <v>35</v>
      </c>
      <c r="B38" s="77" t="s">
        <v>40</v>
      </c>
      <c r="C38" s="76" t="s">
        <v>6</v>
      </c>
      <c r="G38" s="78"/>
    </row>
    <row r="39" s="71" customFormat="1" ht="30" customHeight="1" spans="1:7">
      <c r="A39" s="76">
        <v>36</v>
      </c>
      <c r="B39" s="77" t="s">
        <v>41</v>
      </c>
      <c r="C39" s="76" t="s">
        <v>6</v>
      </c>
      <c r="G39" s="78"/>
    </row>
    <row r="40" s="71" customFormat="1" ht="30" customHeight="1" spans="1:7">
      <c r="A40" s="76">
        <v>37</v>
      </c>
      <c r="B40" s="77" t="s">
        <v>42</v>
      </c>
      <c r="C40" s="76" t="s">
        <v>6</v>
      </c>
      <c r="G40" s="78"/>
    </row>
    <row r="41" s="71" customFormat="1" ht="30" customHeight="1" spans="1:7">
      <c r="A41" s="76">
        <v>38</v>
      </c>
      <c r="B41" s="77" t="s">
        <v>43</v>
      </c>
      <c r="C41" s="76" t="s">
        <v>6</v>
      </c>
      <c r="G41" s="78"/>
    </row>
    <row r="42" s="71" customFormat="1" ht="30" customHeight="1" spans="1:7">
      <c r="A42" s="76">
        <v>39</v>
      </c>
      <c r="B42" s="77" t="s">
        <v>44</v>
      </c>
      <c r="C42" s="76" t="s">
        <v>6</v>
      </c>
      <c r="G42" s="78"/>
    </row>
    <row r="43" s="71" customFormat="1" ht="30" customHeight="1" spans="1:7">
      <c r="A43" s="76">
        <v>40</v>
      </c>
      <c r="B43" s="77" t="s">
        <v>45</v>
      </c>
      <c r="C43" s="76" t="s">
        <v>6</v>
      </c>
      <c r="G43" s="78"/>
    </row>
    <row r="44" s="71" customFormat="1" ht="30" customHeight="1" spans="1:7">
      <c r="A44" s="76">
        <v>41</v>
      </c>
      <c r="B44" s="77" t="s">
        <v>46</v>
      </c>
      <c r="C44" s="76" t="s">
        <v>6</v>
      </c>
      <c r="G44" s="78"/>
    </row>
    <row r="45" s="71" customFormat="1" ht="30" customHeight="1" spans="1:7">
      <c r="A45" s="76">
        <v>42</v>
      </c>
      <c r="B45" s="77" t="s">
        <v>47</v>
      </c>
      <c r="C45" s="76" t="s">
        <v>6</v>
      </c>
      <c r="G45" s="78"/>
    </row>
    <row r="46" s="71" customFormat="1" ht="30" customHeight="1" spans="1:7">
      <c r="A46" s="76">
        <v>43</v>
      </c>
      <c r="B46" s="77" t="s">
        <v>48</v>
      </c>
      <c r="C46" s="76" t="s">
        <v>6</v>
      </c>
      <c r="G46" s="78"/>
    </row>
    <row r="47" s="71" customFormat="1" ht="30" customHeight="1" spans="1:7">
      <c r="A47" s="76">
        <v>44</v>
      </c>
      <c r="B47" s="77" t="s">
        <v>49</v>
      </c>
      <c r="C47" s="76" t="s">
        <v>6</v>
      </c>
      <c r="G47" s="78"/>
    </row>
    <row r="48" s="71" customFormat="1" ht="30" customHeight="1" spans="1:7">
      <c r="A48" s="76">
        <v>45</v>
      </c>
      <c r="B48" s="77" t="s">
        <v>50</v>
      </c>
      <c r="C48" s="76" t="s">
        <v>6</v>
      </c>
      <c r="G48" s="78"/>
    </row>
    <row r="49" s="71" customFormat="1" ht="30" customHeight="1" spans="1:7">
      <c r="A49" s="76">
        <v>46</v>
      </c>
      <c r="B49" s="77" t="s">
        <v>51</v>
      </c>
      <c r="C49" s="76" t="s">
        <v>6</v>
      </c>
      <c r="G49" s="78"/>
    </row>
    <row r="50" s="71" customFormat="1" ht="30" customHeight="1" spans="1:7">
      <c r="A50" s="76">
        <v>47</v>
      </c>
      <c r="B50" s="77" t="s">
        <v>52</v>
      </c>
      <c r="C50" s="76" t="s">
        <v>6</v>
      </c>
      <c r="G50" s="78"/>
    </row>
    <row r="51" s="71" customFormat="1" ht="30" customHeight="1" spans="1:7">
      <c r="A51" s="76">
        <v>48</v>
      </c>
      <c r="B51" s="77" t="s">
        <v>53</v>
      </c>
      <c r="C51" s="76" t="s">
        <v>6</v>
      </c>
      <c r="G51" s="78"/>
    </row>
    <row r="52" s="71" customFormat="1" ht="30" customHeight="1" spans="1:7">
      <c r="A52" s="76">
        <v>49</v>
      </c>
      <c r="B52" s="77" t="s">
        <v>54</v>
      </c>
      <c r="C52" s="76" t="s">
        <v>6</v>
      </c>
      <c r="G52" s="78"/>
    </row>
    <row r="53" s="71" customFormat="1" ht="30" customHeight="1" spans="1:7">
      <c r="A53" s="76">
        <v>50</v>
      </c>
      <c r="B53" s="77" t="s">
        <v>55</v>
      </c>
      <c r="C53" s="76" t="s">
        <v>6</v>
      </c>
      <c r="G53" s="78"/>
    </row>
    <row r="54" s="71" customFormat="1" ht="30" customHeight="1" spans="1:7">
      <c r="A54" s="76">
        <v>51</v>
      </c>
      <c r="B54" s="77" t="s">
        <v>56</v>
      </c>
      <c r="C54" s="76" t="s">
        <v>6</v>
      </c>
      <c r="G54" s="78"/>
    </row>
    <row r="55" s="72" customFormat="1" ht="30" customHeight="1" spans="1:7">
      <c r="A55" s="76">
        <v>52</v>
      </c>
      <c r="B55" s="76" t="s">
        <v>57</v>
      </c>
      <c r="C55" s="77" t="s">
        <v>58</v>
      </c>
      <c r="G55" s="79"/>
    </row>
    <row r="56" s="72" customFormat="1" ht="30" customHeight="1" spans="1:7">
      <c r="A56" s="76">
        <v>53</v>
      </c>
      <c r="B56" s="76" t="s">
        <v>59</v>
      </c>
      <c r="C56" s="77" t="s">
        <v>58</v>
      </c>
      <c r="G56" s="79"/>
    </row>
    <row r="57" s="72" customFormat="1" ht="30" customHeight="1" spans="1:7">
      <c r="A57" s="76">
        <v>54</v>
      </c>
      <c r="B57" s="76" t="s">
        <v>60</v>
      </c>
      <c r="C57" s="77" t="s">
        <v>58</v>
      </c>
      <c r="G57" s="79"/>
    </row>
    <row r="58" s="72" customFormat="1" ht="30" customHeight="1" spans="1:7">
      <c r="A58" s="76">
        <v>55</v>
      </c>
      <c r="B58" s="76" t="s">
        <v>61</v>
      </c>
      <c r="C58" s="77" t="s">
        <v>58</v>
      </c>
      <c r="G58" s="79"/>
    </row>
    <row r="59" s="72" customFormat="1" ht="30" customHeight="1" spans="1:7">
      <c r="A59" s="76">
        <v>56</v>
      </c>
      <c r="B59" s="76" t="s">
        <v>62</v>
      </c>
      <c r="C59" s="77" t="s">
        <v>58</v>
      </c>
      <c r="G59" s="79"/>
    </row>
    <row r="60" s="72" customFormat="1" ht="30" customHeight="1" spans="1:7">
      <c r="A60" s="76">
        <v>57</v>
      </c>
      <c r="B60" s="76" t="s">
        <v>63</v>
      </c>
      <c r="C60" s="77" t="s">
        <v>58</v>
      </c>
      <c r="G60" s="79"/>
    </row>
    <row r="61" s="72" customFormat="1" ht="30" customHeight="1" spans="1:7">
      <c r="A61" s="76">
        <v>58</v>
      </c>
      <c r="B61" s="76" t="s">
        <v>64</v>
      </c>
      <c r="C61" s="77" t="s">
        <v>58</v>
      </c>
      <c r="G61" s="79"/>
    </row>
    <row r="62" s="72" customFormat="1" ht="30" customHeight="1" spans="1:7">
      <c r="A62" s="76">
        <v>59</v>
      </c>
      <c r="B62" s="76" t="s">
        <v>65</v>
      </c>
      <c r="C62" s="77" t="s">
        <v>58</v>
      </c>
      <c r="G62" s="79"/>
    </row>
    <row r="63" s="72" customFormat="1" ht="30" customHeight="1" spans="1:7">
      <c r="A63" s="76">
        <v>60</v>
      </c>
      <c r="B63" s="76" t="s">
        <v>66</v>
      </c>
      <c r="C63" s="77" t="s">
        <v>58</v>
      </c>
      <c r="G63" s="79"/>
    </row>
    <row r="64" s="72" customFormat="1" ht="30" customHeight="1" spans="1:7">
      <c r="A64" s="76">
        <v>61</v>
      </c>
      <c r="B64" s="76" t="s">
        <v>67</v>
      </c>
      <c r="C64" s="77" t="s">
        <v>58</v>
      </c>
      <c r="G64" s="79"/>
    </row>
    <row r="65" s="72" customFormat="1" ht="30" customHeight="1" spans="1:7">
      <c r="A65" s="76">
        <v>62</v>
      </c>
      <c r="B65" s="76" t="s">
        <v>68</v>
      </c>
      <c r="C65" s="77" t="s">
        <v>58</v>
      </c>
      <c r="G65" s="79"/>
    </row>
    <row r="66" s="72" customFormat="1" ht="30" customHeight="1" spans="1:7">
      <c r="A66" s="76">
        <v>63</v>
      </c>
      <c r="B66" s="76" t="s">
        <v>69</v>
      </c>
      <c r="C66" s="77" t="s">
        <v>58</v>
      </c>
      <c r="G66" s="79"/>
    </row>
    <row r="67" s="72" customFormat="1" ht="30" customHeight="1" spans="1:7">
      <c r="A67" s="76">
        <v>64</v>
      </c>
      <c r="B67" s="76" t="s">
        <v>70</v>
      </c>
      <c r="C67" s="77" t="s">
        <v>58</v>
      </c>
      <c r="G67" s="79"/>
    </row>
    <row r="68" s="72" customFormat="1" ht="30" customHeight="1" spans="1:7">
      <c r="A68" s="76">
        <v>65</v>
      </c>
      <c r="B68" s="76" t="s">
        <v>71</v>
      </c>
      <c r="C68" s="77" t="s">
        <v>58</v>
      </c>
      <c r="G68" s="79"/>
    </row>
    <row r="69" s="72" customFormat="1" ht="30" customHeight="1" spans="1:7">
      <c r="A69" s="76">
        <v>66</v>
      </c>
      <c r="B69" s="76" t="s">
        <v>72</v>
      </c>
      <c r="C69" s="77" t="s">
        <v>58</v>
      </c>
      <c r="G69" s="79"/>
    </row>
    <row r="70" s="72" customFormat="1" ht="30" customHeight="1" spans="1:7">
      <c r="A70" s="76">
        <v>67</v>
      </c>
      <c r="B70" s="76" t="s">
        <v>73</v>
      </c>
      <c r="C70" s="77" t="s">
        <v>58</v>
      </c>
      <c r="G70" s="79"/>
    </row>
    <row r="71" s="72" customFormat="1" ht="30" customHeight="1" spans="1:7">
      <c r="A71" s="76">
        <v>68</v>
      </c>
      <c r="B71" s="76" t="s">
        <v>74</v>
      </c>
      <c r="C71" s="77" t="s">
        <v>58</v>
      </c>
      <c r="G71" s="79"/>
    </row>
    <row r="72" s="72" customFormat="1" ht="30" customHeight="1" spans="1:7">
      <c r="A72" s="76">
        <v>69</v>
      </c>
      <c r="B72" s="77" t="s">
        <v>75</v>
      </c>
      <c r="C72" s="77" t="s">
        <v>58</v>
      </c>
      <c r="G72" s="79"/>
    </row>
    <row r="73" s="72" customFormat="1" ht="30" customHeight="1" spans="1:7">
      <c r="A73" s="76">
        <v>70</v>
      </c>
      <c r="B73" s="76" t="s">
        <v>76</v>
      </c>
      <c r="C73" s="77" t="s">
        <v>58</v>
      </c>
      <c r="G73" s="79"/>
    </row>
    <row r="74" s="72" customFormat="1" ht="30" customHeight="1" spans="1:7">
      <c r="A74" s="76">
        <v>71</v>
      </c>
      <c r="B74" s="76" t="s">
        <v>77</v>
      </c>
      <c r="C74" s="77" t="s">
        <v>58</v>
      </c>
      <c r="G74" s="79"/>
    </row>
    <row r="75" s="72" customFormat="1" ht="30" customHeight="1" spans="1:7">
      <c r="A75" s="76">
        <v>72</v>
      </c>
      <c r="B75" s="76" t="s">
        <v>78</v>
      </c>
      <c r="C75" s="77" t="s">
        <v>58</v>
      </c>
      <c r="G75" s="79"/>
    </row>
    <row r="76" s="72" customFormat="1" ht="30" customHeight="1" spans="1:7">
      <c r="A76" s="76">
        <v>73</v>
      </c>
      <c r="B76" s="76" t="s">
        <v>79</v>
      </c>
      <c r="C76" s="77" t="s">
        <v>58</v>
      </c>
      <c r="G76" s="79"/>
    </row>
    <row r="77" s="72" customFormat="1" ht="30" customHeight="1" spans="1:7">
      <c r="A77" s="76">
        <v>74</v>
      </c>
      <c r="B77" s="76" t="s">
        <v>80</v>
      </c>
      <c r="C77" s="77" t="s">
        <v>58</v>
      </c>
      <c r="G77" s="79"/>
    </row>
    <row r="78" s="72" customFormat="1" ht="30" customHeight="1" spans="1:7">
      <c r="A78" s="76">
        <v>75</v>
      </c>
      <c r="B78" s="76" t="s">
        <v>81</v>
      </c>
      <c r="C78" s="77" t="s">
        <v>58</v>
      </c>
      <c r="G78" s="79"/>
    </row>
    <row r="79" s="72" customFormat="1" ht="30" customHeight="1" spans="1:7">
      <c r="A79" s="76">
        <v>76</v>
      </c>
      <c r="B79" s="76" t="s">
        <v>82</v>
      </c>
      <c r="C79" s="77" t="s">
        <v>58</v>
      </c>
      <c r="G79" s="79"/>
    </row>
    <row r="80" s="72" customFormat="1" ht="30" customHeight="1" spans="1:7">
      <c r="A80" s="76">
        <v>77</v>
      </c>
      <c r="B80" s="76" t="s">
        <v>83</v>
      </c>
      <c r="C80" s="77" t="s">
        <v>58</v>
      </c>
      <c r="G80" s="79"/>
    </row>
    <row r="81" s="72" customFormat="1" ht="30" customHeight="1" spans="1:7">
      <c r="A81" s="76">
        <v>78</v>
      </c>
      <c r="B81" s="76" t="s">
        <v>84</v>
      </c>
      <c r="C81" s="77" t="s">
        <v>58</v>
      </c>
      <c r="G81" s="79"/>
    </row>
    <row r="82" s="72" customFormat="1" ht="30" customHeight="1" spans="1:7">
      <c r="A82" s="76">
        <v>79</v>
      </c>
      <c r="B82" s="76" t="s">
        <v>85</v>
      </c>
      <c r="C82" s="77" t="s">
        <v>58</v>
      </c>
      <c r="G82" s="79"/>
    </row>
    <row r="83" s="72" customFormat="1" ht="30" customHeight="1" spans="1:7">
      <c r="A83" s="76">
        <v>80</v>
      </c>
      <c r="B83" s="76" t="s">
        <v>86</v>
      </c>
      <c r="C83" s="77" t="s">
        <v>58</v>
      </c>
      <c r="G83" s="79"/>
    </row>
    <row r="84" s="72" customFormat="1" ht="30" customHeight="1" spans="1:7">
      <c r="A84" s="76">
        <v>81</v>
      </c>
      <c r="B84" s="76" t="s">
        <v>87</v>
      </c>
      <c r="C84" s="77" t="s">
        <v>58</v>
      </c>
      <c r="G84" s="79"/>
    </row>
    <row r="85" s="72" customFormat="1" ht="30" customHeight="1" spans="1:7">
      <c r="A85" s="76">
        <v>82</v>
      </c>
      <c r="B85" s="76" t="s">
        <v>88</v>
      </c>
      <c r="C85" s="77" t="s">
        <v>58</v>
      </c>
      <c r="G85" s="79"/>
    </row>
    <row r="86" s="72" customFormat="1" ht="30" customHeight="1" spans="1:7">
      <c r="A86" s="76">
        <v>83</v>
      </c>
      <c r="B86" s="76" t="s">
        <v>89</v>
      </c>
      <c r="C86" s="77" t="s">
        <v>58</v>
      </c>
      <c r="G86" s="79"/>
    </row>
    <row r="87" s="72" customFormat="1" ht="30" customHeight="1" spans="1:7">
      <c r="A87" s="76">
        <v>84</v>
      </c>
      <c r="B87" s="76" t="s">
        <v>90</v>
      </c>
      <c r="C87" s="77" t="s">
        <v>58</v>
      </c>
      <c r="G87" s="79"/>
    </row>
    <row r="88" s="72" customFormat="1" ht="30" customHeight="1" spans="1:7">
      <c r="A88" s="76">
        <v>85</v>
      </c>
      <c r="B88" s="76" t="s">
        <v>91</v>
      </c>
      <c r="C88" s="77" t="s">
        <v>58</v>
      </c>
      <c r="G88" s="79"/>
    </row>
    <row r="89" s="72" customFormat="1" ht="30" customHeight="1" spans="1:7">
      <c r="A89" s="76">
        <v>86</v>
      </c>
      <c r="B89" s="76" t="s">
        <v>92</v>
      </c>
      <c r="C89" s="77" t="s">
        <v>58</v>
      </c>
      <c r="G89" s="79"/>
    </row>
    <row r="90" s="72" customFormat="1" ht="30" customHeight="1" spans="1:7">
      <c r="A90" s="76">
        <v>87</v>
      </c>
      <c r="B90" s="76" t="s">
        <v>93</v>
      </c>
      <c r="C90" s="77" t="s">
        <v>58</v>
      </c>
      <c r="G90" s="79"/>
    </row>
    <row r="91" s="72" customFormat="1" ht="30" customHeight="1" spans="1:7">
      <c r="A91" s="76">
        <v>88</v>
      </c>
      <c r="B91" s="76" t="s">
        <v>94</v>
      </c>
      <c r="C91" s="77" t="s">
        <v>58</v>
      </c>
      <c r="G91" s="79"/>
    </row>
    <row r="92" s="72" customFormat="1" ht="30" customHeight="1" spans="1:7">
      <c r="A92" s="76">
        <v>89</v>
      </c>
      <c r="B92" s="76" t="s">
        <v>95</v>
      </c>
      <c r="C92" s="77" t="s">
        <v>58</v>
      </c>
      <c r="G92" s="79"/>
    </row>
    <row r="93" s="72" customFormat="1" ht="30" customHeight="1" spans="1:7">
      <c r="A93" s="76">
        <v>90</v>
      </c>
      <c r="B93" s="76" t="s">
        <v>96</v>
      </c>
      <c r="C93" s="77" t="s">
        <v>58</v>
      </c>
      <c r="G93" s="79"/>
    </row>
    <row r="94" s="72" customFormat="1" ht="30" customHeight="1" spans="1:7">
      <c r="A94" s="76">
        <v>91</v>
      </c>
      <c r="B94" s="76" t="s">
        <v>97</v>
      </c>
      <c r="C94" s="77" t="s">
        <v>58</v>
      </c>
      <c r="G94" s="79"/>
    </row>
    <row r="95" s="72" customFormat="1" ht="30" customHeight="1" spans="1:7">
      <c r="A95" s="76">
        <v>92</v>
      </c>
      <c r="B95" s="76" t="s">
        <v>98</v>
      </c>
      <c r="C95" s="76" t="s">
        <v>99</v>
      </c>
      <c r="G95" s="79"/>
    </row>
    <row r="96" s="72" customFormat="1" ht="30" customHeight="1" spans="1:7">
      <c r="A96" s="76">
        <v>93</v>
      </c>
      <c r="B96" s="76" t="s">
        <v>100</v>
      </c>
      <c r="C96" s="76" t="s">
        <v>99</v>
      </c>
      <c r="G96" s="79"/>
    </row>
    <row r="97" s="72" customFormat="1" ht="30" customHeight="1" spans="1:7">
      <c r="A97" s="76">
        <v>94</v>
      </c>
      <c r="B97" s="76" t="s">
        <v>101</v>
      </c>
      <c r="C97" s="76" t="s">
        <v>99</v>
      </c>
      <c r="G97" s="79"/>
    </row>
    <row r="98" s="72" customFormat="1" ht="30" customHeight="1" spans="1:7">
      <c r="A98" s="76">
        <v>95</v>
      </c>
      <c r="B98" s="76" t="s">
        <v>102</v>
      </c>
      <c r="C98" s="76" t="s">
        <v>99</v>
      </c>
      <c r="G98" s="79"/>
    </row>
    <row r="99" s="72" customFormat="1" ht="30" customHeight="1" spans="1:7">
      <c r="A99" s="76">
        <v>96</v>
      </c>
      <c r="B99" s="76" t="s">
        <v>103</v>
      </c>
      <c r="C99" s="76" t="s">
        <v>99</v>
      </c>
      <c r="G99" s="79"/>
    </row>
    <row r="100" s="72" customFormat="1" ht="30" customHeight="1" spans="1:7">
      <c r="A100" s="76">
        <v>97</v>
      </c>
      <c r="B100" s="76" t="s">
        <v>104</v>
      </c>
      <c r="C100" s="76" t="s">
        <v>99</v>
      </c>
      <c r="G100" s="79"/>
    </row>
    <row r="101" s="72" customFormat="1" ht="30" customHeight="1" spans="1:7">
      <c r="A101" s="76">
        <v>98</v>
      </c>
      <c r="B101" s="76" t="s">
        <v>105</v>
      </c>
      <c r="C101" s="76" t="s">
        <v>99</v>
      </c>
      <c r="G101" s="79"/>
    </row>
    <row r="102" s="72" customFormat="1" ht="30" customHeight="1" spans="1:7">
      <c r="A102" s="76">
        <v>99</v>
      </c>
      <c r="B102" s="76" t="s">
        <v>106</v>
      </c>
      <c r="C102" s="76" t="s">
        <v>99</v>
      </c>
      <c r="G102" s="79"/>
    </row>
    <row r="103" s="72" customFormat="1" ht="30" customHeight="1" spans="1:7">
      <c r="A103" s="76">
        <v>100</v>
      </c>
      <c r="B103" s="76" t="s">
        <v>107</v>
      </c>
      <c r="C103" s="76" t="s">
        <v>99</v>
      </c>
      <c r="G103" s="79"/>
    </row>
    <row r="104" s="72" customFormat="1" ht="30" customHeight="1" spans="1:7">
      <c r="A104" s="76">
        <v>101</v>
      </c>
      <c r="B104" s="76" t="s">
        <v>108</v>
      </c>
      <c r="C104" s="76" t="s">
        <v>99</v>
      </c>
      <c r="G104" s="79"/>
    </row>
    <row r="105" s="72" customFormat="1" ht="30" customHeight="1" spans="1:7">
      <c r="A105" s="76">
        <v>102</v>
      </c>
      <c r="B105" s="76" t="s">
        <v>109</v>
      </c>
      <c r="C105" s="76" t="s">
        <v>99</v>
      </c>
      <c r="G105" s="79"/>
    </row>
    <row r="106" s="72" customFormat="1" ht="30" customHeight="1" spans="1:7">
      <c r="A106" s="76">
        <v>103</v>
      </c>
      <c r="B106" s="76" t="s">
        <v>110</v>
      </c>
      <c r="C106" s="76" t="s">
        <v>99</v>
      </c>
      <c r="G106" s="79"/>
    </row>
    <row r="107" s="72" customFormat="1" ht="30" customHeight="1" spans="1:7">
      <c r="A107" s="76">
        <v>104</v>
      </c>
      <c r="B107" s="76" t="s">
        <v>111</v>
      </c>
      <c r="C107" s="76" t="s">
        <v>99</v>
      </c>
      <c r="G107" s="79"/>
    </row>
    <row r="108" s="72" customFormat="1" ht="30" customHeight="1" spans="1:7">
      <c r="A108" s="76">
        <v>105</v>
      </c>
      <c r="B108" s="76" t="s">
        <v>112</v>
      </c>
      <c r="C108" s="76" t="s">
        <v>99</v>
      </c>
      <c r="G108" s="79"/>
    </row>
    <row r="109" s="72" customFormat="1" ht="30" customHeight="1" spans="1:7">
      <c r="A109" s="76">
        <v>106</v>
      </c>
      <c r="B109" s="76" t="s">
        <v>113</v>
      </c>
      <c r="C109" s="76" t="s">
        <v>99</v>
      </c>
      <c r="G109" s="79"/>
    </row>
    <row r="110" s="72" customFormat="1" ht="30" customHeight="1" spans="1:7">
      <c r="A110" s="76">
        <v>107</v>
      </c>
      <c r="B110" s="76" t="s">
        <v>114</v>
      </c>
      <c r="C110" s="76" t="s">
        <v>99</v>
      </c>
      <c r="G110" s="79"/>
    </row>
    <row r="111" s="72" customFormat="1" ht="30" customHeight="1" spans="1:7">
      <c r="A111" s="76">
        <v>108</v>
      </c>
      <c r="B111" s="76" t="s">
        <v>115</v>
      </c>
      <c r="C111" s="76" t="s">
        <v>99</v>
      </c>
      <c r="G111" s="79"/>
    </row>
    <row r="112" s="72" customFormat="1" ht="30" customHeight="1" spans="1:7">
      <c r="A112" s="76">
        <v>109</v>
      </c>
      <c r="B112" s="76" t="s">
        <v>116</v>
      </c>
      <c r="C112" s="76" t="s">
        <v>99</v>
      </c>
      <c r="G112" s="79"/>
    </row>
    <row r="113" s="72" customFormat="1" ht="30" customHeight="1" spans="1:7">
      <c r="A113" s="76">
        <v>110</v>
      </c>
      <c r="B113" s="76" t="s">
        <v>117</v>
      </c>
      <c r="C113" s="76" t="s">
        <v>118</v>
      </c>
      <c r="G113" s="79"/>
    </row>
    <row r="114" s="72" customFormat="1" ht="30" customHeight="1" spans="1:7">
      <c r="A114" s="76">
        <v>111</v>
      </c>
      <c r="B114" s="76" t="s">
        <v>119</v>
      </c>
      <c r="C114" s="76" t="s">
        <v>118</v>
      </c>
      <c r="G114" s="79"/>
    </row>
    <row r="115" s="72" customFormat="1" ht="30" customHeight="1" spans="1:7">
      <c r="A115" s="76">
        <v>112</v>
      </c>
      <c r="B115" s="76" t="s">
        <v>120</v>
      </c>
      <c r="C115" s="76" t="s">
        <v>118</v>
      </c>
      <c r="G115" s="79"/>
    </row>
    <row r="116" s="72" customFormat="1" ht="30" customHeight="1" spans="1:7">
      <c r="A116" s="76">
        <v>113</v>
      </c>
      <c r="B116" s="76" t="s">
        <v>121</v>
      </c>
      <c r="C116" s="76" t="s">
        <v>118</v>
      </c>
      <c r="G116" s="79"/>
    </row>
    <row r="117" s="72" customFormat="1" ht="30" customHeight="1" spans="1:7">
      <c r="A117" s="76">
        <v>114</v>
      </c>
      <c r="B117" s="76" t="s">
        <v>122</v>
      </c>
      <c r="C117" s="76" t="s">
        <v>118</v>
      </c>
      <c r="G117" s="79"/>
    </row>
    <row r="118" s="72" customFormat="1" ht="30" customHeight="1" spans="1:7">
      <c r="A118" s="76">
        <v>115</v>
      </c>
      <c r="B118" s="76" t="s">
        <v>123</v>
      </c>
      <c r="C118" s="76" t="s">
        <v>118</v>
      </c>
      <c r="G118" s="79"/>
    </row>
    <row r="119" s="72" customFormat="1" ht="30" customHeight="1" spans="1:7">
      <c r="A119" s="76">
        <v>116</v>
      </c>
      <c r="B119" s="76" t="s">
        <v>124</v>
      </c>
      <c r="C119" s="76" t="s">
        <v>118</v>
      </c>
      <c r="G119" s="79"/>
    </row>
    <row r="120" s="72" customFormat="1" ht="30" customHeight="1" spans="1:7">
      <c r="A120" s="76">
        <v>117</v>
      </c>
      <c r="B120" s="76" t="s">
        <v>125</v>
      </c>
      <c r="C120" s="76" t="s">
        <v>118</v>
      </c>
      <c r="G120" s="79"/>
    </row>
    <row r="121" s="72" customFormat="1" ht="30" customHeight="1" spans="1:7">
      <c r="A121" s="76">
        <v>118</v>
      </c>
      <c r="B121" s="76" t="s">
        <v>126</v>
      </c>
      <c r="C121" s="76" t="s">
        <v>118</v>
      </c>
      <c r="G121" s="79"/>
    </row>
    <row r="122" s="72" customFormat="1" ht="30" customHeight="1" spans="1:7">
      <c r="A122" s="76">
        <v>119</v>
      </c>
      <c r="B122" s="76" t="s">
        <v>127</v>
      </c>
      <c r="C122" s="76" t="s">
        <v>118</v>
      </c>
      <c r="G122" s="79"/>
    </row>
    <row r="123" s="72" customFormat="1" ht="30" customHeight="1" spans="1:7">
      <c r="A123" s="76">
        <v>120</v>
      </c>
      <c r="B123" s="76" t="s">
        <v>128</v>
      </c>
      <c r="C123" s="76" t="s">
        <v>118</v>
      </c>
      <c r="G123" s="79"/>
    </row>
    <row r="124" s="72" customFormat="1" ht="30" customHeight="1" spans="1:7">
      <c r="A124" s="76">
        <v>121</v>
      </c>
      <c r="B124" s="76" t="s">
        <v>129</v>
      </c>
      <c r="C124" s="76" t="s">
        <v>118</v>
      </c>
      <c r="G124" s="79"/>
    </row>
    <row r="125" s="72" customFormat="1" ht="30" customHeight="1" spans="1:7">
      <c r="A125" s="76">
        <v>122</v>
      </c>
      <c r="B125" s="76" t="s">
        <v>130</v>
      </c>
      <c r="C125" s="76" t="s">
        <v>118</v>
      </c>
      <c r="G125" s="79"/>
    </row>
    <row r="126" s="72" customFormat="1" ht="30" customHeight="1" spans="1:7">
      <c r="A126" s="76">
        <v>123</v>
      </c>
      <c r="B126" s="76" t="s">
        <v>131</v>
      </c>
      <c r="C126" s="76" t="s">
        <v>118</v>
      </c>
      <c r="G126" s="79"/>
    </row>
    <row r="127" s="72" customFormat="1" ht="30" customHeight="1" spans="1:7">
      <c r="A127" s="76">
        <v>124</v>
      </c>
      <c r="B127" s="76" t="s">
        <v>132</v>
      </c>
      <c r="C127" s="76" t="s">
        <v>118</v>
      </c>
      <c r="G127" s="79"/>
    </row>
    <row r="128" s="72" customFormat="1" ht="30" customHeight="1" spans="1:7">
      <c r="A128" s="76">
        <v>125</v>
      </c>
      <c r="B128" s="76" t="s">
        <v>133</v>
      </c>
      <c r="C128" s="76" t="s">
        <v>118</v>
      </c>
      <c r="G128" s="79"/>
    </row>
    <row r="129" s="72" customFormat="1" ht="30" customHeight="1" spans="1:7">
      <c r="A129" s="76">
        <v>126</v>
      </c>
      <c r="B129" s="76" t="s">
        <v>134</v>
      </c>
      <c r="C129" s="76" t="s">
        <v>118</v>
      </c>
      <c r="G129" s="79"/>
    </row>
    <row r="130" s="72" customFormat="1" ht="30" customHeight="1" spans="1:7">
      <c r="A130" s="76">
        <v>127</v>
      </c>
      <c r="B130" s="76" t="s">
        <v>135</v>
      </c>
      <c r="C130" s="76" t="s">
        <v>118</v>
      </c>
      <c r="G130" s="79"/>
    </row>
    <row r="131" s="72" customFormat="1" ht="30" customHeight="1" spans="1:7">
      <c r="A131" s="76">
        <v>128</v>
      </c>
      <c r="B131" s="76" t="s">
        <v>136</v>
      </c>
      <c r="C131" s="76" t="s">
        <v>118</v>
      </c>
      <c r="G131" s="79"/>
    </row>
    <row r="132" s="72" customFormat="1" ht="30" customHeight="1" spans="1:7">
      <c r="A132" s="76">
        <v>129</v>
      </c>
      <c r="B132" s="76" t="s">
        <v>137</v>
      </c>
      <c r="C132" s="76" t="s">
        <v>118</v>
      </c>
      <c r="G132" s="79"/>
    </row>
    <row r="133" s="72" customFormat="1" ht="30" customHeight="1" spans="1:7">
      <c r="A133" s="76">
        <v>130</v>
      </c>
      <c r="B133" s="76" t="s">
        <v>138</v>
      </c>
      <c r="C133" s="76" t="s">
        <v>118</v>
      </c>
      <c r="G133" s="79"/>
    </row>
    <row r="134" s="72" customFormat="1" ht="30" customHeight="1" spans="1:7">
      <c r="A134" s="76">
        <v>131</v>
      </c>
      <c r="B134" s="76" t="s">
        <v>139</v>
      </c>
      <c r="C134" s="76" t="s">
        <v>118</v>
      </c>
      <c r="G134" s="79"/>
    </row>
    <row r="135" s="72" customFormat="1" ht="30" customHeight="1" spans="1:7">
      <c r="A135" s="76">
        <v>132</v>
      </c>
      <c r="B135" s="76" t="s">
        <v>140</v>
      </c>
      <c r="C135" s="76" t="s">
        <v>118</v>
      </c>
      <c r="G135" s="79"/>
    </row>
    <row r="136" s="72" customFormat="1" ht="30" customHeight="1" spans="1:7">
      <c r="A136" s="76">
        <v>133</v>
      </c>
      <c r="B136" s="76" t="s">
        <v>141</v>
      </c>
      <c r="C136" s="76" t="s">
        <v>118</v>
      </c>
      <c r="G136" s="79"/>
    </row>
    <row r="137" s="72" customFormat="1" ht="30" customHeight="1" spans="1:7">
      <c r="A137" s="76">
        <v>134</v>
      </c>
      <c r="B137" s="76" t="s">
        <v>142</v>
      </c>
      <c r="C137" s="76" t="s">
        <v>118</v>
      </c>
      <c r="G137" s="79"/>
    </row>
    <row r="138" s="72" customFormat="1" ht="30" customHeight="1" spans="1:7">
      <c r="A138" s="76">
        <v>135</v>
      </c>
      <c r="B138" s="76" t="s">
        <v>143</v>
      </c>
      <c r="C138" s="76" t="s">
        <v>118</v>
      </c>
      <c r="G138" s="79"/>
    </row>
    <row r="139" s="72" customFormat="1" ht="30" customHeight="1" spans="1:7">
      <c r="A139" s="76">
        <v>136</v>
      </c>
      <c r="B139" s="76" t="s">
        <v>144</v>
      </c>
      <c r="C139" s="76" t="s">
        <v>118</v>
      </c>
      <c r="G139" s="79"/>
    </row>
    <row r="140" s="72" customFormat="1" ht="30" customHeight="1" spans="1:7">
      <c r="A140" s="76">
        <v>137</v>
      </c>
      <c r="B140" s="76" t="s">
        <v>145</v>
      </c>
      <c r="C140" s="76" t="s">
        <v>118</v>
      </c>
      <c r="G140" s="79"/>
    </row>
    <row r="141" s="72" customFormat="1" ht="30" customHeight="1" spans="1:7">
      <c r="A141" s="76">
        <v>138</v>
      </c>
      <c r="B141" s="76" t="s">
        <v>146</v>
      </c>
      <c r="C141" s="76" t="s">
        <v>118</v>
      </c>
      <c r="G141" s="79"/>
    </row>
    <row r="142" s="72" customFormat="1" ht="30" customHeight="1" spans="1:7">
      <c r="A142" s="76">
        <v>139</v>
      </c>
      <c r="B142" s="76" t="s">
        <v>147</v>
      </c>
      <c r="C142" s="76" t="s">
        <v>118</v>
      </c>
      <c r="G142" s="79"/>
    </row>
    <row r="143" s="72" customFormat="1" ht="30" customHeight="1" spans="1:7">
      <c r="A143" s="76">
        <v>140</v>
      </c>
      <c r="B143" s="76" t="s">
        <v>148</v>
      </c>
      <c r="C143" s="76" t="s">
        <v>118</v>
      </c>
      <c r="G143" s="79"/>
    </row>
    <row r="144" s="72" customFormat="1" ht="30" customHeight="1" spans="1:7">
      <c r="A144" s="76">
        <v>141</v>
      </c>
      <c r="B144" s="76" t="s">
        <v>149</v>
      </c>
      <c r="C144" s="76" t="s">
        <v>118</v>
      </c>
      <c r="G144" s="79"/>
    </row>
    <row r="145" s="72" customFormat="1" ht="30" customHeight="1" spans="1:7">
      <c r="A145" s="76">
        <v>142</v>
      </c>
      <c r="B145" s="76" t="s">
        <v>150</v>
      </c>
      <c r="C145" s="76" t="s">
        <v>118</v>
      </c>
      <c r="G145" s="79"/>
    </row>
    <row r="146" s="72" customFormat="1" ht="30" customHeight="1" spans="1:7">
      <c r="A146" s="76">
        <v>143</v>
      </c>
      <c r="B146" s="76" t="s">
        <v>151</v>
      </c>
      <c r="C146" s="76" t="s">
        <v>118</v>
      </c>
      <c r="G146" s="79"/>
    </row>
    <row r="147" s="72" customFormat="1" ht="30" customHeight="1" spans="1:7">
      <c r="A147" s="76">
        <v>144</v>
      </c>
      <c r="B147" s="76" t="s">
        <v>152</v>
      </c>
      <c r="C147" s="76" t="s">
        <v>118</v>
      </c>
      <c r="G147" s="79"/>
    </row>
    <row r="148" s="72" customFormat="1" ht="30" customHeight="1" spans="1:7">
      <c r="A148" s="76">
        <v>145</v>
      </c>
      <c r="B148" s="76" t="s">
        <v>153</v>
      </c>
      <c r="C148" s="76" t="s">
        <v>118</v>
      </c>
      <c r="G148" s="79"/>
    </row>
    <row r="149" s="72" customFormat="1" ht="30" customHeight="1" spans="1:7">
      <c r="A149" s="76">
        <v>146</v>
      </c>
      <c r="B149" s="76" t="s">
        <v>154</v>
      </c>
      <c r="C149" s="76" t="s">
        <v>118</v>
      </c>
      <c r="G149" s="79"/>
    </row>
    <row r="150" s="72" customFormat="1" ht="30" customHeight="1" spans="1:7">
      <c r="A150" s="76">
        <v>147</v>
      </c>
      <c r="B150" s="76" t="s">
        <v>155</v>
      </c>
      <c r="C150" s="76" t="s">
        <v>118</v>
      </c>
      <c r="G150" s="79"/>
    </row>
    <row r="151" s="72" customFormat="1" ht="30" customHeight="1" spans="1:7">
      <c r="A151" s="76">
        <v>148</v>
      </c>
      <c r="B151" s="76" t="s">
        <v>156</v>
      </c>
      <c r="C151" s="76" t="s">
        <v>118</v>
      </c>
      <c r="G151" s="79"/>
    </row>
    <row r="152" s="72" customFormat="1" ht="30" customHeight="1" spans="1:7">
      <c r="A152" s="76">
        <v>149</v>
      </c>
      <c r="B152" s="76" t="s">
        <v>157</v>
      </c>
      <c r="C152" s="76" t="s">
        <v>118</v>
      </c>
      <c r="G152" s="79"/>
    </row>
    <row r="153" s="72" customFormat="1" ht="30" customHeight="1" spans="1:7">
      <c r="A153" s="76">
        <v>150</v>
      </c>
      <c r="B153" s="76" t="s">
        <v>158</v>
      </c>
      <c r="C153" s="76" t="s">
        <v>118</v>
      </c>
      <c r="G153" s="79"/>
    </row>
    <row r="154" s="72" customFormat="1" ht="30" customHeight="1" spans="1:7">
      <c r="A154" s="76">
        <v>151</v>
      </c>
      <c r="B154" s="76" t="s">
        <v>159</v>
      </c>
      <c r="C154" s="76" t="s">
        <v>118</v>
      </c>
      <c r="G154" s="79"/>
    </row>
    <row r="155" s="72" customFormat="1" ht="30" customHeight="1" spans="1:7">
      <c r="A155" s="76">
        <v>152</v>
      </c>
      <c r="B155" s="76" t="s">
        <v>160</v>
      </c>
      <c r="C155" s="76" t="s">
        <v>118</v>
      </c>
      <c r="G155" s="79"/>
    </row>
    <row r="156" s="72" customFormat="1" ht="30" customHeight="1" spans="1:7">
      <c r="A156" s="76">
        <v>153</v>
      </c>
      <c r="B156" s="76" t="s">
        <v>161</v>
      </c>
      <c r="C156" s="76" t="s">
        <v>118</v>
      </c>
      <c r="G156" s="79"/>
    </row>
    <row r="157" s="72" customFormat="1" ht="30" customHeight="1" spans="1:7">
      <c r="A157" s="76">
        <v>154</v>
      </c>
      <c r="B157" s="76" t="s">
        <v>162</v>
      </c>
      <c r="C157" s="76" t="s">
        <v>118</v>
      </c>
      <c r="G157" s="79"/>
    </row>
    <row r="158" s="72" customFormat="1" ht="30" customHeight="1" spans="1:7">
      <c r="A158" s="76">
        <v>155</v>
      </c>
      <c r="B158" s="76" t="s">
        <v>163</v>
      </c>
      <c r="C158" s="76" t="s">
        <v>118</v>
      </c>
      <c r="G158" s="79"/>
    </row>
    <row r="159" s="72" customFormat="1" ht="30" customHeight="1" spans="1:7">
      <c r="A159" s="76">
        <v>156</v>
      </c>
      <c r="B159" s="76" t="s">
        <v>164</v>
      </c>
      <c r="C159" s="76" t="s">
        <v>118</v>
      </c>
      <c r="G159" s="79"/>
    </row>
    <row r="160" s="72" customFormat="1" ht="30" customHeight="1" spans="1:7">
      <c r="A160" s="76">
        <v>157</v>
      </c>
      <c r="B160" s="76" t="s">
        <v>165</v>
      </c>
      <c r="C160" s="76" t="s">
        <v>118</v>
      </c>
      <c r="G160" s="79"/>
    </row>
    <row r="161" s="72" customFormat="1" ht="30" customHeight="1" spans="1:7">
      <c r="A161" s="76">
        <v>158</v>
      </c>
      <c r="B161" s="76" t="s">
        <v>166</v>
      </c>
      <c r="C161" s="76" t="s">
        <v>118</v>
      </c>
      <c r="G161" s="79"/>
    </row>
    <row r="162" s="72" customFormat="1" ht="30" customHeight="1" spans="1:7">
      <c r="A162" s="76">
        <v>159</v>
      </c>
      <c r="B162" s="76" t="s">
        <v>167</v>
      </c>
      <c r="C162" s="76" t="s">
        <v>118</v>
      </c>
      <c r="G162" s="79"/>
    </row>
    <row r="163" s="72" customFormat="1" ht="30" customHeight="1" spans="1:7">
      <c r="A163" s="76">
        <v>160</v>
      </c>
      <c r="B163" s="76" t="s">
        <v>168</v>
      </c>
      <c r="C163" s="76" t="s">
        <v>118</v>
      </c>
      <c r="G163" s="79"/>
    </row>
    <row r="164" s="72" customFormat="1" ht="30" customHeight="1" spans="1:7">
      <c r="A164" s="76">
        <v>161</v>
      </c>
      <c r="B164" s="76" t="s">
        <v>169</v>
      </c>
      <c r="C164" s="76" t="s">
        <v>118</v>
      </c>
      <c r="G164" s="79"/>
    </row>
    <row r="165" s="72" customFormat="1" ht="30" customHeight="1" spans="1:7">
      <c r="A165" s="76">
        <v>162</v>
      </c>
      <c r="B165" s="76" t="s">
        <v>170</v>
      </c>
      <c r="C165" s="76" t="s">
        <v>118</v>
      </c>
      <c r="G165" s="79"/>
    </row>
    <row r="166" s="72" customFormat="1" ht="30" customHeight="1" spans="1:7">
      <c r="A166" s="76">
        <v>163</v>
      </c>
      <c r="B166" s="76" t="s">
        <v>171</v>
      </c>
      <c r="C166" s="76" t="s">
        <v>118</v>
      </c>
      <c r="G166" s="79"/>
    </row>
    <row r="167" s="72" customFormat="1" ht="30" customHeight="1" spans="1:7">
      <c r="A167" s="76">
        <v>164</v>
      </c>
      <c r="B167" s="76" t="s">
        <v>172</v>
      </c>
      <c r="C167" s="76" t="s">
        <v>118</v>
      </c>
      <c r="G167" s="79"/>
    </row>
    <row r="168" s="72" customFormat="1" ht="30" customHeight="1" spans="1:7">
      <c r="A168" s="76">
        <v>165</v>
      </c>
      <c r="B168" s="76" t="s">
        <v>173</v>
      </c>
      <c r="C168" s="76" t="s">
        <v>118</v>
      </c>
      <c r="G168" s="79"/>
    </row>
    <row r="169" s="72" customFormat="1" ht="30" customHeight="1" spans="1:7">
      <c r="A169" s="76">
        <v>166</v>
      </c>
      <c r="B169" s="76" t="s">
        <v>174</v>
      </c>
      <c r="C169" s="76" t="s">
        <v>118</v>
      </c>
      <c r="G169" s="79"/>
    </row>
    <row r="170" s="72" customFormat="1" ht="30" customHeight="1" spans="1:7">
      <c r="A170" s="76">
        <v>167</v>
      </c>
      <c r="B170" s="76" t="s">
        <v>175</v>
      </c>
      <c r="C170" s="76" t="s">
        <v>118</v>
      </c>
      <c r="G170" s="79"/>
    </row>
    <row r="171" s="72" customFormat="1" ht="30" customHeight="1" spans="1:7">
      <c r="A171" s="76">
        <v>168</v>
      </c>
      <c r="B171" s="76" t="s">
        <v>176</v>
      </c>
      <c r="C171" s="76" t="s">
        <v>118</v>
      </c>
      <c r="G171" s="79"/>
    </row>
    <row r="172" s="72" customFormat="1" ht="30" customHeight="1" spans="1:7">
      <c r="A172" s="76">
        <v>169</v>
      </c>
      <c r="B172" s="76" t="s">
        <v>177</v>
      </c>
      <c r="C172" s="76" t="s">
        <v>118</v>
      </c>
      <c r="G172" s="79"/>
    </row>
    <row r="173" s="72" customFormat="1" ht="30" customHeight="1" spans="1:7">
      <c r="A173" s="76">
        <v>170</v>
      </c>
      <c r="B173" s="76" t="s">
        <v>178</v>
      </c>
      <c r="C173" s="76" t="s">
        <v>118</v>
      </c>
      <c r="G173" s="79"/>
    </row>
    <row r="174" s="72" customFormat="1" ht="30" customHeight="1" spans="1:7">
      <c r="A174" s="76">
        <v>171</v>
      </c>
      <c r="B174" s="76" t="s">
        <v>179</v>
      </c>
      <c r="C174" s="76" t="s">
        <v>118</v>
      </c>
      <c r="G174" s="79"/>
    </row>
    <row r="175" s="72" customFormat="1" ht="30" customHeight="1" spans="1:7">
      <c r="A175" s="76">
        <v>172</v>
      </c>
      <c r="B175" s="76" t="s">
        <v>180</v>
      </c>
      <c r="C175" s="76" t="s">
        <v>118</v>
      </c>
      <c r="G175" s="79"/>
    </row>
    <row r="176" s="72" customFormat="1" ht="30" customHeight="1" spans="1:7">
      <c r="A176" s="76">
        <v>173</v>
      </c>
      <c r="B176" s="76" t="s">
        <v>181</v>
      </c>
      <c r="C176" s="76" t="s">
        <v>118</v>
      </c>
      <c r="G176" s="79"/>
    </row>
    <row r="177" s="72" customFormat="1" ht="30" customHeight="1" spans="1:7">
      <c r="A177" s="76">
        <v>174</v>
      </c>
      <c r="B177" s="76" t="s">
        <v>182</v>
      </c>
      <c r="C177" s="76" t="s">
        <v>118</v>
      </c>
      <c r="G177" s="79"/>
    </row>
    <row r="178" s="72" customFormat="1" ht="30" customHeight="1" spans="1:7">
      <c r="A178" s="76">
        <v>175</v>
      </c>
      <c r="B178" s="77" t="s">
        <v>183</v>
      </c>
      <c r="C178" s="76" t="s">
        <v>184</v>
      </c>
      <c r="G178" s="79"/>
    </row>
    <row r="179" s="72" customFormat="1" ht="30" customHeight="1" spans="1:7">
      <c r="A179" s="76">
        <v>176</v>
      </c>
      <c r="B179" s="77" t="s">
        <v>185</v>
      </c>
      <c r="C179" s="76" t="s">
        <v>184</v>
      </c>
      <c r="G179" s="79"/>
    </row>
    <row r="180" s="72" customFormat="1" ht="30" customHeight="1" spans="1:7">
      <c r="A180" s="76">
        <v>177</v>
      </c>
      <c r="B180" s="77" t="s">
        <v>186</v>
      </c>
      <c r="C180" s="76" t="s">
        <v>184</v>
      </c>
      <c r="G180" s="79"/>
    </row>
    <row r="181" s="72" customFormat="1" ht="30" customHeight="1" spans="1:7">
      <c r="A181" s="76">
        <v>178</v>
      </c>
      <c r="B181" s="77" t="s">
        <v>187</v>
      </c>
      <c r="C181" s="76" t="s">
        <v>184</v>
      </c>
      <c r="G181" s="79"/>
    </row>
    <row r="182" s="72" customFormat="1" ht="30" customHeight="1" spans="1:7">
      <c r="A182" s="76">
        <v>179</v>
      </c>
      <c r="B182" s="77" t="s">
        <v>188</v>
      </c>
      <c r="C182" s="76" t="s">
        <v>184</v>
      </c>
      <c r="G182" s="79"/>
    </row>
    <row r="183" s="72" customFormat="1" ht="30" customHeight="1" spans="1:7">
      <c r="A183" s="76">
        <v>180</v>
      </c>
      <c r="B183" s="77" t="s">
        <v>189</v>
      </c>
      <c r="C183" s="76" t="s">
        <v>184</v>
      </c>
      <c r="G183" s="79"/>
    </row>
    <row r="184" s="72" customFormat="1" ht="30" customHeight="1" spans="1:7">
      <c r="A184" s="76">
        <v>181</v>
      </c>
      <c r="B184" s="77" t="s">
        <v>190</v>
      </c>
      <c r="C184" s="76" t="s">
        <v>184</v>
      </c>
      <c r="G184" s="79"/>
    </row>
    <row r="185" s="72" customFormat="1" ht="30" customHeight="1" spans="1:7">
      <c r="A185" s="76">
        <v>182</v>
      </c>
      <c r="B185" s="77" t="s">
        <v>191</v>
      </c>
      <c r="C185" s="76" t="s">
        <v>184</v>
      </c>
      <c r="G185" s="79"/>
    </row>
    <row r="186" s="72" customFormat="1" ht="30" customHeight="1" spans="1:7">
      <c r="A186" s="76">
        <v>183</v>
      </c>
      <c r="B186" s="77" t="s">
        <v>192</v>
      </c>
      <c r="C186" s="76" t="s">
        <v>184</v>
      </c>
      <c r="G186" s="79"/>
    </row>
    <row r="187" s="72" customFormat="1" ht="30" customHeight="1" spans="1:7">
      <c r="A187" s="76">
        <v>184</v>
      </c>
      <c r="B187" s="77" t="s">
        <v>193</v>
      </c>
      <c r="C187" s="76" t="s">
        <v>184</v>
      </c>
      <c r="G187" s="79"/>
    </row>
    <row r="188" s="72" customFormat="1" ht="30" customHeight="1" spans="1:7">
      <c r="A188" s="76">
        <v>185</v>
      </c>
      <c r="B188" s="77" t="s">
        <v>194</v>
      </c>
      <c r="C188" s="76" t="s">
        <v>184</v>
      </c>
      <c r="G188" s="79"/>
    </row>
    <row r="189" s="72" customFormat="1" ht="30" customHeight="1" spans="1:7">
      <c r="A189" s="76">
        <v>186</v>
      </c>
      <c r="B189" s="77" t="s">
        <v>195</v>
      </c>
      <c r="C189" s="76" t="s">
        <v>184</v>
      </c>
      <c r="G189" s="79"/>
    </row>
    <row r="190" s="72" customFormat="1" ht="30" customHeight="1" spans="1:7">
      <c r="A190" s="76">
        <v>187</v>
      </c>
      <c r="B190" s="77" t="s">
        <v>196</v>
      </c>
      <c r="C190" s="76" t="s">
        <v>184</v>
      </c>
      <c r="G190" s="79"/>
    </row>
    <row r="191" s="72" customFormat="1" ht="30" customHeight="1" spans="1:7">
      <c r="A191" s="76">
        <v>188</v>
      </c>
      <c r="B191" s="77" t="s">
        <v>197</v>
      </c>
      <c r="C191" s="76" t="s">
        <v>184</v>
      </c>
      <c r="G191" s="79"/>
    </row>
    <row r="192" s="72" customFormat="1" ht="30" customHeight="1" spans="1:7">
      <c r="A192" s="76">
        <v>189</v>
      </c>
      <c r="B192" s="77" t="s">
        <v>198</v>
      </c>
      <c r="C192" s="76" t="s">
        <v>184</v>
      </c>
      <c r="G192" s="79"/>
    </row>
    <row r="193" s="72" customFormat="1" ht="30" customHeight="1" spans="1:7">
      <c r="A193" s="76">
        <v>190</v>
      </c>
      <c r="B193" s="77" t="s">
        <v>199</v>
      </c>
      <c r="C193" s="76" t="s">
        <v>184</v>
      </c>
      <c r="G193" s="79"/>
    </row>
    <row r="194" s="72" customFormat="1" ht="30" customHeight="1" spans="1:7">
      <c r="A194" s="76">
        <v>191</v>
      </c>
      <c r="B194" s="77" t="s">
        <v>200</v>
      </c>
      <c r="C194" s="76" t="s">
        <v>184</v>
      </c>
      <c r="G194" s="79"/>
    </row>
    <row r="195" s="72" customFormat="1" ht="30" customHeight="1" spans="1:7">
      <c r="A195" s="76">
        <v>192</v>
      </c>
      <c r="B195" s="77" t="s">
        <v>201</v>
      </c>
      <c r="C195" s="76" t="s">
        <v>184</v>
      </c>
      <c r="G195" s="79"/>
    </row>
    <row r="196" s="72" customFormat="1" ht="30" customHeight="1" spans="1:7">
      <c r="A196" s="76">
        <v>193</v>
      </c>
      <c r="B196" s="77" t="s">
        <v>202</v>
      </c>
      <c r="C196" s="76" t="s">
        <v>184</v>
      </c>
      <c r="G196" s="79"/>
    </row>
    <row r="197" s="72" customFormat="1" ht="30" customHeight="1" spans="1:7">
      <c r="A197" s="76">
        <v>194</v>
      </c>
      <c r="B197" s="77" t="s">
        <v>203</v>
      </c>
      <c r="C197" s="76" t="s">
        <v>184</v>
      </c>
      <c r="G197" s="79"/>
    </row>
    <row r="198" s="72" customFormat="1" ht="30" customHeight="1" spans="1:7">
      <c r="A198" s="76">
        <v>195</v>
      </c>
      <c r="B198" s="77" t="s">
        <v>204</v>
      </c>
      <c r="C198" s="76" t="s">
        <v>184</v>
      </c>
      <c r="G198" s="79"/>
    </row>
    <row r="199" s="72" customFormat="1" ht="30" customHeight="1" spans="1:7">
      <c r="A199" s="76">
        <v>196</v>
      </c>
      <c r="B199" s="77" t="s">
        <v>205</v>
      </c>
      <c r="C199" s="76" t="s">
        <v>184</v>
      </c>
      <c r="G199" s="79"/>
    </row>
    <row r="200" s="72" customFormat="1" ht="30" customHeight="1" spans="1:7">
      <c r="A200" s="76">
        <v>197</v>
      </c>
      <c r="B200" s="77" t="s">
        <v>206</v>
      </c>
      <c r="C200" s="76" t="s">
        <v>184</v>
      </c>
      <c r="G200" s="79"/>
    </row>
    <row r="201" s="72" customFormat="1" ht="30" customHeight="1" spans="1:7">
      <c r="A201" s="76">
        <v>198</v>
      </c>
      <c r="B201" s="77" t="s">
        <v>207</v>
      </c>
      <c r="C201" s="76" t="s">
        <v>184</v>
      </c>
      <c r="G201" s="79"/>
    </row>
    <row r="202" s="72" customFormat="1" ht="30" customHeight="1" spans="1:7">
      <c r="A202" s="76">
        <v>199</v>
      </c>
      <c r="B202" s="77" t="s">
        <v>208</v>
      </c>
      <c r="C202" s="76" t="s">
        <v>184</v>
      </c>
      <c r="G202" s="79"/>
    </row>
    <row r="203" s="72" customFormat="1" ht="30" customHeight="1" spans="1:7">
      <c r="A203" s="76">
        <v>200</v>
      </c>
      <c r="B203" s="77" t="s">
        <v>209</v>
      </c>
      <c r="C203" s="76" t="s">
        <v>184</v>
      </c>
      <c r="G203" s="79"/>
    </row>
    <row r="204" s="72" customFormat="1" ht="30" customHeight="1" spans="1:7">
      <c r="A204" s="76">
        <v>201</v>
      </c>
      <c r="B204" s="76" t="s">
        <v>210</v>
      </c>
      <c r="C204" s="76" t="s">
        <v>211</v>
      </c>
      <c r="G204" s="79"/>
    </row>
    <row r="205" s="72" customFormat="1" ht="30" customHeight="1" spans="1:7">
      <c r="A205" s="76">
        <v>202</v>
      </c>
      <c r="B205" s="76" t="s">
        <v>212</v>
      </c>
      <c r="C205" s="76" t="s">
        <v>211</v>
      </c>
      <c r="G205" s="79"/>
    </row>
    <row r="206" s="72" customFormat="1" ht="30" customHeight="1" spans="1:7">
      <c r="A206" s="76">
        <v>203</v>
      </c>
      <c r="B206" s="76" t="s">
        <v>213</v>
      </c>
      <c r="C206" s="76" t="s">
        <v>211</v>
      </c>
      <c r="G206" s="79"/>
    </row>
    <row r="207" s="72" customFormat="1" ht="30" customHeight="1" spans="1:7">
      <c r="A207" s="76">
        <v>204</v>
      </c>
      <c r="B207" s="76" t="s">
        <v>214</v>
      </c>
      <c r="C207" s="76" t="s">
        <v>211</v>
      </c>
      <c r="G207" s="79"/>
    </row>
    <row r="208" s="72" customFormat="1" ht="30" customHeight="1" spans="1:7">
      <c r="A208" s="76">
        <v>205</v>
      </c>
      <c r="B208" s="76" t="s">
        <v>215</v>
      </c>
      <c r="C208" s="76" t="s">
        <v>211</v>
      </c>
      <c r="G208" s="79"/>
    </row>
    <row r="209" s="72" customFormat="1" ht="30" customHeight="1" spans="1:7">
      <c r="A209" s="76">
        <v>206</v>
      </c>
      <c r="B209" s="76" t="s">
        <v>216</v>
      </c>
      <c r="C209" s="76" t="s">
        <v>211</v>
      </c>
      <c r="G209" s="79"/>
    </row>
    <row r="210" s="72" customFormat="1" ht="30" customHeight="1" spans="1:7">
      <c r="A210" s="76">
        <v>207</v>
      </c>
      <c r="B210" s="76" t="s">
        <v>217</v>
      </c>
      <c r="C210" s="76" t="s">
        <v>211</v>
      </c>
      <c r="G210" s="79"/>
    </row>
    <row r="211" s="72" customFormat="1" ht="30" customHeight="1" spans="1:7">
      <c r="A211" s="76">
        <v>208</v>
      </c>
      <c r="B211" s="76" t="s">
        <v>218</v>
      </c>
      <c r="C211" s="76" t="s">
        <v>211</v>
      </c>
      <c r="G211" s="79"/>
    </row>
    <row r="212" s="72" customFormat="1" ht="30" customHeight="1" spans="1:7">
      <c r="A212" s="76">
        <v>209</v>
      </c>
      <c r="B212" s="76" t="s">
        <v>219</v>
      </c>
      <c r="C212" s="76" t="s">
        <v>211</v>
      </c>
      <c r="G212" s="79"/>
    </row>
    <row r="213" s="72" customFormat="1" ht="30" customHeight="1" spans="1:7">
      <c r="A213" s="76">
        <v>210</v>
      </c>
      <c r="B213" s="76" t="s">
        <v>220</v>
      </c>
      <c r="C213" s="76" t="s">
        <v>211</v>
      </c>
      <c r="G213" s="79"/>
    </row>
    <row r="214" s="72" customFormat="1" ht="30" customHeight="1" spans="1:7">
      <c r="A214" s="76">
        <v>211</v>
      </c>
      <c r="B214" s="76" t="s">
        <v>221</v>
      </c>
      <c r="C214" s="76" t="s">
        <v>211</v>
      </c>
      <c r="G214" s="79"/>
    </row>
    <row r="215" s="72" customFormat="1" ht="30" customHeight="1" spans="1:7">
      <c r="A215" s="76">
        <v>212</v>
      </c>
      <c r="B215" s="76" t="s">
        <v>222</v>
      </c>
      <c r="C215" s="76" t="s">
        <v>211</v>
      </c>
      <c r="G215" s="79"/>
    </row>
    <row r="216" s="72" customFormat="1" ht="30" customHeight="1" spans="1:7">
      <c r="A216" s="76">
        <v>213</v>
      </c>
      <c r="B216" s="80" t="s">
        <v>223</v>
      </c>
      <c r="C216" s="80" t="s">
        <v>211</v>
      </c>
      <c r="G216" s="79"/>
    </row>
    <row r="217" s="72" customFormat="1" ht="30" customHeight="1" spans="1:7">
      <c r="A217" s="76">
        <v>214</v>
      </c>
      <c r="B217" s="76" t="s">
        <v>224</v>
      </c>
      <c r="C217" s="76" t="s">
        <v>211</v>
      </c>
      <c r="G217" s="79"/>
    </row>
    <row r="218" s="72" customFormat="1" ht="30" customHeight="1" spans="1:7">
      <c r="A218" s="76">
        <v>215</v>
      </c>
      <c r="B218" s="81" t="s">
        <v>225</v>
      </c>
      <c r="C218" s="76" t="s">
        <v>211</v>
      </c>
      <c r="G218" s="79"/>
    </row>
    <row r="219" s="72" customFormat="1" ht="30" customHeight="1" spans="1:7">
      <c r="A219" s="76">
        <v>216</v>
      </c>
      <c r="B219" s="81" t="s">
        <v>226</v>
      </c>
      <c r="C219" s="76" t="s">
        <v>211</v>
      </c>
      <c r="G219" s="79"/>
    </row>
    <row r="220" s="72" customFormat="1" ht="30" customHeight="1" spans="1:7">
      <c r="A220" s="76">
        <v>217</v>
      </c>
      <c r="B220" s="81" t="s">
        <v>227</v>
      </c>
      <c r="C220" s="76" t="s">
        <v>211</v>
      </c>
      <c r="G220" s="79"/>
    </row>
    <row r="221" s="72" customFormat="1" ht="30" customHeight="1" spans="1:7">
      <c r="A221" s="76">
        <v>218</v>
      </c>
      <c r="B221" s="81" t="s">
        <v>228</v>
      </c>
      <c r="C221" s="76" t="s">
        <v>211</v>
      </c>
      <c r="G221" s="79"/>
    </row>
    <row r="222" s="72" customFormat="1" ht="30" customHeight="1" spans="1:7">
      <c r="A222" s="76">
        <v>219</v>
      </c>
      <c r="B222" s="81" t="s">
        <v>229</v>
      </c>
      <c r="C222" s="76" t="s">
        <v>211</v>
      </c>
      <c r="G222" s="79"/>
    </row>
    <row r="223" s="72" customFormat="1" ht="30" customHeight="1" spans="1:7">
      <c r="A223" s="76">
        <v>220</v>
      </c>
      <c r="B223" s="81" t="s">
        <v>230</v>
      </c>
      <c r="C223" s="76" t="s">
        <v>211</v>
      </c>
      <c r="G223" s="79"/>
    </row>
    <row r="224" s="72" customFormat="1" ht="30" customHeight="1" spans="1:7">
      <c r="A224" s="76">
        <v>221</v>
      </c>
      <c r="B224" s="81" t="s">
        <v>231</v>
      </c>
      <c r="C224" s="76" t="s">
        <v>211</v>
      </c>
      <c r="G224" s="79"/>
    </row>
    <row r="225" s="72" customFormat="1" ht="30" customHeight="1" spans="1:7">
      <c r="A225" s="76">
        <v>222</v>
      </c>
      <c r="B225" s="81" t="s">
        <v>232</v>
      </c>
      <c r="C225" s="76" t="s">
        <v>211</v>
      </c>
      <c r="G225" s="79"/>
    </row>
    <row r="226" s="72" customFormat="1" ht="30" customHeight="1" spans="1:7">
      <c r="A226" s="76">
        <v>223</v>
      </c>
      <c r="B226" s="81" t="s">
        <v>233</v>
      </c>
      <c r="C226" s="76" t="s">
        <v>211</v>
      </c>
      <c r="G226" s="79"/>
    </row>
    <row r="227" s="72" customFormat="1" ht="30" customHeight="1" spans="1:7">
      <c r="A227" s="76">
        <v>224</v>
      </c>
      <c r="B227" s="76" t="s">
        <v>234</v>
      </c>
      <c r="C227" s="76" t="s">
        <v>211</v>
      </c>
      <c r="G227" s="79"/>
    </row>
    <row r="228" s="72" customFormat="1" ht="30" customHeight="1" spans="1:7">
      <c r="A228" s="76">
        <v>225</v>
      </c>
      <c r="B228" s="76" t="s">
        <v>235</v>
      </c>
      <c r="C228" s="76" t="s">
        <v>211</v>
      </c>
      <c r="G228" s="79"/>
    </row>
    <row r="229" s="72" customFormat="1" ht="30" customHeight="1" spans="1:7">
      <c r="A229" s="76">
        <v>226</v>
      </c>
      <c r="B229" s="76" t="s">
        <v>236</v>
      </c>
      <c r="C229" s="76" t="s">
        <v>211</v>
      </c>
      <c r="G229" s="79"/>
    </row>
    <row r="230" s="72" customFormat="1" ht="30" customHeight="1" spans="1:7">
      <c r="A230" s="76">
        <v>227</v>
      </c>
      <c r="B230" s="76" t="s">
        <v>237</v>
      </c>
      <c r="C230" s="76" t="s">
        <v>211</v>
      </c>
      <c r="G230" s="79"/>
    </row>
    <row r="231" s="72" customFormat="1" ht="30" customHeight="1" spans="1:7">
      <c r="A231" s="76">
        <v>228</v>
      </c>
      <c r="B231" s="76" t="s">
        <v>238</v>
      </c>
      <c r="C231" s="76" t="s">
        <v>211</v>
      </c>
      <c r="G231" s="79"/>
    </row>
    <row r="232" s="72" customFormat="1" ht="30" customHeight="1" spans="1:7">
      <c r="A232" s="76">
        <v>229</v>
      </c>
      <c r="B232" s="76" t="s">
        <v>239</v>
      </c>
      <c r="C232" s="76" t="s">
        <v>211</v>
      </c>
      <c r="G232" s="79"/>
    </row>
    <row r="233" s="72" customFormat="1" ht="30" customHeight="1" spans="1:7">
      <c r="A233" s="76">
        <v>230</v>
      </c>
      <c r="B233" s="76" t="s">
        <v>240</v>
      </c>
      <c r="C233" s="76" t="s">
        <v>211</v>
      </c>
      <c r="G233" s="79"/>
    </row>
    <row r="234" s="72" customFormat="1" ht="30" customHeight="1" spans="1:7">
      <c r="A234" s="76">
        <v>231</v>
      </c>
      <c r="B234" s="76" t="s">
        <v>241</v>
      </c>
      <c r="C234" s="76" t="s">
        <v>242</v>
      </c>
      <c r="G234" s="79"/>
    </row>
    <row r="235" s="72" customFormat="1" ht="30" customHeight="1" spans="1:7">
      <c r="A235" s="76">
        <v>232</v>
      </c>
      <c r="B235" s="76" t="s">
        <v>243</v>
      </c>
      <c r="C235" s="76" t="s">
        <v>242</v>
      </c>
      <c r="G235" s="79"/>
    </row>
    <row r="236" s="72" customFormat="1" ht="30" customHeight="1" spans="1:7">
      <c r="A236" s="76">
        <v>233</v>
      </c>
      <c r="B236" s="76" t="s">
        <v>244</v>
      </c>
      <c r="C236" s="76" t="s">
        <v>242</v>
      </c>
      <c r="G236" s="79"/>
    </row>
    <row r="237" s="72" customFormat="1" ht="30" customHeight="1" spans="1:7">
      <c r="A237" s="76">
        <v>234</v>
      </c>
      <c r="B237" s="76" t="s">
        <v>245</v>
      </c>
      <c r="C237" s="76" t="s">
        <v>242</v>
      </c>
      <c r="G237" s="79"/>
    </row>
    <row r="238" s="72" customFormat="1" ht="30" customHeight="1" spans="1:7">
      <c r="A238" s="76">
        <v>235</v>
      </c>
      <c r="B238" s="76" t="s">
        <v>246</v>
      </c>
      <c r="C238" s="76" t="s">
        <v>242</v>
      </c>
      <c r="G238" s="79"/>
    </row>
    <row r="239" s="72" customFormat="1" ht="30" customHeight="1" spans="1:7">
      <c r="A239" s="76">
        <v>236</v>
      </c>
      <c r="B239" s="76" t="s">
        <v>247</v>
      </c>
      <c r="C239" s="76" t="s">
        <v>242</v>
      </c>
      <c r="G239" s="79"/>
    </row>
    <row r="240" s="72" customFormat="1" ht="30" customHeight="1" spans="1:7">
      <c r="A240" s="76">
        <v>237</v>
      </c>
      <c r="B240" s="76" t="s">
        <v>248</v>
      </c>
      <c r="C240" s="76" t="s">
        <v>242</v>
      </c>
      <c r="G240" s="79"/>
    </row>
    <row r="241" s="72" customFormat="1" ht="30" customHeight="1" spans="1:7">
      <c r="A241" s="76">
        <v>238</v>
      </c>
      <c r="B241" s="76" t="s">
        <v>249</v>
      </c>
      <c r="C241" s="76" t="s">
        <v>242</v>
      </c>
      <c r="G241" s="79"/>
    </row>
    <row r="242" s="72" customFormat="1" ht="30" customHeight="1" spans="1:7">
      <c r="A242" s="76">
        <v>239</v>
      </c>
      <c r="B242" s="76" t="s">
        <v>250</v>
      </c>
      <c r="C242" s="76" t="s">
        <v>242</v>
      </c>
      <c r="G242" s="79"/>
    </row>
    <row r="243" s="72" customFormat="1" ht="30" customHeight="1" spans="1:7">
      <c r="A243" s="76">
        <v>240</v>
      </c>
      <c r="B243" s="76" t="s">
        <v>251</v>
      </c>
      <c r="C243" s="76" t="s">
        <v>242</v>
      </c>
      <c r="G243" s="79"/>
    </row>
    <row r="244" s="72" customFormat="1" ht="30" customHeight="1" spans="1:7">
      <c r="A244" s="76">
        <v>241</v>
      </c>
      <c r="B244" s="76" t="s">
        <v>252</v>
      </c>
      <c r="C244" s="76" t="s">
        <v>242</v>
      </c>
      <c r="G244" s="79"/>
    </row>
    <row r="245" s="72" customFormat="1" ht="30" customHeight="1" spans="1:7">
      <c r="A245" s="76">
        <v>242</v>
      </c>
      <c r="B245" s="76" t="s">
        <v>253</v>
      </c>
      <c r="C245" s="76" t="s">
        <v>242</v>
      </c>
      <c r="G245" s="79"/>
    </row>
    <row r="246" s="72" customFormat="1" ht="30" customHeight="1" spans="1:7">
      <c r="A246" s="76">
        <v>243</v>
      </c>
      <c r="B246" s="76" t="s">
        <v>254</v>
      </c>
      <c r="C246" s="76" t="s">
        <v>242</v>
      </c>
      <c r="G246" s="79"/>
    </row>
    <row r="247" s="72" customFormat="1" ht="30" customHeight="1" spans="1:7">
      <c r="A247" s="76">
        <v>244</v>
      </c>
      <c r="B247" s="76" t="s">
        <v>255</v>
      </c>
      <c r="C247" s="76" t="s">
        <v>242</v>
      </c>
      <c r="G247" s="79"/>
    </row>
    <row r="248" s="72" customFormat="1" ht="30" customHeight="1" spans="1:7">
      <c r="A248" s="76">
        <v>245</v>
      </c>
      <c r="B248" s="76" t="s">
        <v>256</v>
      </c>
      <c r="C248" s="76" t="s">
        <v>242</v>
      </c>
      <c r="G248" s="79"/>
    </row>
    <row r="249" s="72" customFormat="1" ht="30" customHeight="1" spans="1:7">
      <c r="A249" s="76">
        <v>246</v>
      </c>
      <c r="B249" s="76" t="s">
        <v>257</v>
      </c>
      <c r="C249" s="76" t="s">
        <v>242</v>
      </c>
      <c r="G249" s="79"/>
    </row>
    <row r="250" s="72" customFormat="1" ht="30" customHeight="1" spans="1:7">
      <c r="A250" s="76">
        <v>247</v>
      </c>
      <c r="B250" s="76" t="s">
        <v>258</v>
      </c>
      <c r="C250" s="76" t="s">
        <v>242</v>
      </c>
      <c r="G250" s="79"/>
    </row>
    <row r="251" s="72" customFormat="1" ht="30" customHeight="1" spans="1:7">
      <c r="A251" s="76">
        <v>248</v>
      </c>
      <c r="B251" s="76" t="s">
        <v>259</v>
      </c>
      <c r="C251" s="76" t="s">
        <v>242</v>
      </c>
      <c r="G251" s="79"/>
    </row>
    <row r="252" s="72" customFormat="1" ht="30" customHeight="1" spans="1:7">
      <c r="A252" s="76">
        <v>249</v>
      </c>
      <c r="B252" s="76" t="s">
        <v>260</v>
      </c>
      <c r="C252" s="76" t="s">
        <v>242</v>
      </c>
      <c r="G252" s="79"/>
    </row>
    <row r="253" s="72" customFormat="1" ht="30" customHeight="1" spans="1:7">
      <c r="A253" s="76">
        <v>250</v>
      </c>
      <c r="B253" s="76" t="s">
        <v>261</v>
      </c>
      <c r="C253" s="76" t="s">
        <v>242</v>
      </c>
      <c r="G253" s="79"/>
    </row>
    <row r="254" s="72" customFormat="1" ht="30" customHeight="1" spans="1:7">
      <c r="A254" s="76">
        <v>251</v>
      </c>
      <c r="B254" s="76" t="s">
        <v>262</v>
      </c>
      <c r="C254" s="76" t="s">
        <v>242</v>
      </c>
      <c r="G254" s="79"/>
    </row>
    <row r="255" s="72" customFormat="1" ht="30" customHeight="1" spans="1:7">
      <c r="A255" s="76">
        <v>252</v>
      </c>
      <c r="B255" s="76" t="s">
        <v>263</v>
      </c>
      <c r="C255" s="76" t="s">
        <v>242</v>
      </c>
      <c r="G255" s="79"/>
    </row>
    <row r="256" s="72" customFormat="1" ht="30" customHeight="1" spans="1:7">
      <c r="A256" s="76">
        <v>253</v>
      </c>
      <c r="B256" s="76" t="s">
        <v>264</v>
      </c>
      <c r="C256" s="76" t="s">
        <v>242</v>
      </c>
      <c r="G256" s="79"/>
    </row>
    <row r="257" s="72" customFormat="1" ht="30" customHeight="1" spans="1:7">
      <c r="A257" s="76">
        <v>254</v>
      </c>
      <c r="B257" s="76" t="s">
        <v>265</v>
      </c>
      <c r="C257" s="76" t="s">
        <v>242</v>
      </c>
      <c r="G257" s="79"/>
    </row>
    <row r="258" s="72" customFormat="1" ht="30" customHeight="1" spans="1:7">
      <c r="A258" s="76">
        <v>255</v>
      </c>
      <c r="B258" s="76" t="s">
        <v>266</v>
      </c>
      <c r="C258" s="76" t="s">
        <v>242</v>
      </c>
      <c r="G258" s="79"/>
    </row>
    <row r="259" s="72" customFormat="1" ht="30" customHeight="1" spans="1:7">
      <c r="A259" s="76">
        <v>256</v>
      </c>
      <c r="B259" s="76" t="s">
        <v>267</v>
      </c>
      <c r="C259" s="76" t="s">
        <v>242</v>
      </c>
      <c r="G259" s="79"/>
    </row>
    <row r="260" s="72" customFormat="1" ht="30" customHeight="1" spans="1:7">
      <c r="A260" s="76">
        <v>257</v>
      </c>
      <c r="B260" s="76" t="s">
        <v>268</v>
      </c>
      <c r="C260" s="76" t="s">
        <v>242</v>
      </c>
      <c r="G260" s="79"/>
    </row>
    <row r="261" s="72" customFormat="1" ht="30" customHeight="1" spans="1:7">
      <c r="A261" s="76">
        <v>258</v>
      </c>
      <c r="B261" s="76" t="s">
        <v>269</v>
      </c>
      <c r="C261" s="76" t="s">
        <v>242</v>
      </c>
      <c r="G261" s="79"/>
    </row>
    <row r="262" s="72" customFormat="1" ht="30" customHeight="1" spans="1:7">
      <c r="A262" s="76">
        <v>259</v>
      </c>
      <c r="B262" s="76" t="s">
        <v>270</v>
      </c>
      <c r="C262" s="76" t="s">
        <v>242</v>
      </c>
      <c r="G262" s="79"/>
    </row>
    <row r="263" s="72" customFormat="1" ht="30" customHeight="1" spans="1:7">
      <c r="A263" s="76">
        <v>260</v>
      </c>
      <c r="B263" s="76" t="s">
        <v>271</v>
      </c>
      <c r="C263" s="76" t="s">
        <v>242</v>
      </c>
      <c r="G263" s="79"/>
    </row>
    <row r="264" s="72" customFormat="1" ht="30" customHeight="1" spans="1:7">
      <c r="A264" s="76">
        <v>261</v>
      </c>
      <c r="B264" s="76" t="s">
        <v>272</v>
      </c>
      <c r="C264" s="76" t="s">
        <v>242</v>
      </c>
      <c r="G264" s="79"/>
    </row>
    <row r="265" s="72" customFormat="1" ht="30" customHeight="1" spans="1:7">
      <c r="A265" s="76">
        <v>262</v>
      </c>
      <c r="B265" s="76" t="s">
        <v>273</v>
      </c>
      <c r="C265" s="76" t="s">
        <v>242</v>
      </c>
      <c r="G265" s="79"/>
    </row>
    <row r="266" s="72" customFormat="1" ht="30" customHeight="1" spans="1:7">
      <c r="A266" s="76">
        <v>263</v>
      </c>
      <c r="B266" s="76" t="s">
        <v>274</v>
      </c>
      <c r="C266" s="76" t="s">
        <v>242</v>
      </c>
      <c r="G266" s="79"/>
    </row>
    <row r="267" s="72" customFormat="1" ht="30" customHeight="1" spans="1:7">
      <c r="A267" s="76">
        <v>264</v>
      </c>
      <c r="B267" s="76" t="s">
        <v>275</v>
      </c>
      <c r="C267" s="76" t="s">
        <v>242</v>
      </c>
      <c r="G267" s="79"/>
    </row>
    <row r="268" s="72" customFormat="1" ht="30" customHeight="1" spans="1:7">
      <c r="A268" s="76">
        <v>265</v>
      </c>
      <c r="B268" s="76" t="s">
        <v>276</v>
      </c>
      <c r="C268" s="76" t="s">
        <v>242</v>
      </c>
      <c r="G268" s="79"/>
    </row>
    <row r="269" s="72" customFormat="1" ht="30" customHeight="1" spans="1:7">
      <c r="A269" s="76">
        <v>266</v>
      </c>
      <c r="B269" s="76" t="s">
        <v>277</v>
      </c>
      <c r="C269" s="76" t="s">
        <v>242</v>
      </c>
      <c r="G269" s="79"/>
    </row>
    <row r="270" s="72" customFormat="1" ht="30" customHeight="1" spans="1:7">
      <c r="A270" s="76">
        <v>267</v>
      </c>
      <c r="B270" s="76" t="s">
        <v>278</v>
      </c>
      <c r="C270" s="76" t="s">
        <v>242</v>
      </c>
      <c r="G270" s="79"/>
    </row>
    <row r="271" s="72" customFormat="1" ht="30" customHeight="1" spans="1:7">
      <c r="A271" s="76">
        <v>268</v>
      </c>
      <c r="B271" s="76" t="s">
        <v>279</v>
      </c>
      <c r="C271" s="76" t="s">
        <v>242</v>
      </c>
      <c r="G271" s="79"/>
    </row>
    <row r="272" s="72" customFormat="1" ht="30" customHeight="1" spans="1:7">
      <c r="A272" s="76">
        <v>269</v>
      </c>
      <c r="B272" s="76" t="s">
        <v>280</v>
      </c>
      <c r="C272" s="76" t="s">
        <v>242</v>
      </c>
      <c r="G272" s="79"/>
    </row>
    <row r="273" s="72" customFormat="1" ht="30" customHeight="1" spans="1:7">
      <c r="A273" s="76">
        <v>270</v>
      </c>
      <c r="B273" s="76" t="s">
        <v>281</v>
      </c>
      <c r="C273" s="76" t="s">
        <v>242</v>
      </c>
      <c r="G273" s="79"/>
    </row>
    <row r="274" s="72" customFormat="1" ht="30" customHeight="1" spans="1:7">
      <c r="A274" s="76">
        <v>271</v>
      </c>
      <c r="B274" s="76" t="s">
        <v>282</v>
      </c>
      <c r="C274" s="76" t="s">
        <v>242</v>
      </c>
      <c r="G274" s="79"/>
    </row>
    <row r="275" s="72" customFormat="1" ht="30" customHeight="1" spans="1:7">
      <c r="A275" s="76">
        <v>272</v>
      </c>
      <c r="B275" s="76" t="s">
        <v>283</v>
      </c>
      <c r="C275" s="76" t="s">
        <v>242</v>
      </c>
      <c r="G275" s="79"/>
    </row>
    <row r="276" s="72" customFormat="1" ht="30" customHeight="1" spans="1:7">
      <c r="A276" s="76">
        <v>273</v>
      </c>
      <c r="B276" s="76" t="s">
        <v>284</v>
      </c>
      <c r="C276" s="76" t="s">
        <v>242</v>
      </c>
      <c r="G276" s="79"/>
    </row>
    <row r="277" s="72" customFormat="1" ht="30" customHeight="1" spans="1:7">
      <c r="A277" s="76">
        <v>274</v>
      </c>
      <c r="B277" s="76" t="s">
        <v>285</v>
      </c>
      <c r="C277" s="76" t="s">
        <v>242</v>
      </c>
      <c r="G277" s="79"/>
    </row>
    <row r="278" s="72" customFormat="1" ht="30" customHeight="1" spans="1:7">
      <c r="A278" s="76">
        <v>275</v>
      </c>
      <c r="B278" s="76" t="s">
        <v>286</v>
      </c>
      <c r="C278" s="76" t="s">
        <v>242</v>
      </c>
      <c r="G278" s="79"/>
    </row>
    <row r="279" s="72" customFormat="1" ht="30" customHeight="1" spans="1:7">
      <c r="A279" s="76">
        <v>276</v>
      </c>
      <c r="B279" s="76" t="s">
        <v>287</v>
      </c>
      <c r="C279" s="76" t="s">
        <v>242</v>
      </c>
      <c r="G279" s="79"/>
    </row>
    <row r="280" s="72" customFormat="1" ht="30" customHeight="1" spans="1:7">
      <c r="A280" s="76">
        <v>277</v>
      </c>
      <c r="B280" s="76" t="s">
        <v>288</v>
      </c>
      <c r="C280" s="76" t="s">
        <v>242</v>
      </c>
      <c r="G280" s="79"/>
    </row>
    <row r="281" s="72" customFormat="1" ht="30" customHeight="1" spans="1:7">
      <c r="A281" s="76">
        <v>278</v>
      </c>
      <c r="B281" s="76" t="s">
        <v>289</v>
      </c>
      <c r="C281" s="76" t="s">
        <v>242</v>
      </c>
      <c r="G281" s="79"/>
    </row>
    <row r="282" s="72" customFormat="1" ht="30" customHeight="1" spans="1:7">
      <c r="A282" s="76">
        <v>279</v>
      </c>
      <c r="B282" s="76" t="s">
        <v>290</v>
      </c>
      <c r="C282" s="76" t="s">
        <v>242</v>
      </c>
      <c r="G282" s="79"/>
    </row>
    <row r="283" s="72" customFormat="1" ht="30" customHeight="1" spans="1:7">
      <c r="A283" s="76">
        <v>280</v>
      </c>
      <c r="B283" s="76" t="s">
        <v>291</v>
      </c>
      <c r="C283" s="76" t="s">
        <v>242</v>
      </c>
      <c r="G283" s="79"/>
    </row>
    <row r="284" s="72" customFormat="1" ht="30" customHeight="1" spans="1:7">
      <c r="A284" s="76">
        <v>281</v>
      </c>
      <c r="B284" s="76" t="s">
        <v>292</v>
      </c>
      <c r="C284" s="76" t="s">
        <v>242</v>
      </c>
      <c r="G284" s="79"/>
    </row>
    <row r="285" s="72" customFormat="1" ht="30" customHeight="1" spans="1:7">
      <c r="A285" s="76">
        <v>282</v>
      </c>
      <c r="B285" s="76" t="s">
        <v>293</v>
      </c>
      <c r="C285" s="76" t="s">
        <v>242</v>
      </c>
      <c r="G285" s="79"/>
    </row>
    <row r="286" s="72" customFormat="1" ht="30" customHeight="1" spans="1:7">
      <c r="A286" s="76">
        <v>283</v>
      </c>
      <c r="B286" s="76" t="s">
        <v>294</v>
      </c>
      <c r="C286" s="76" t="s">
        <v>242</v>
      </c>
      <c r="G286" s="79"/>
    </row>
    <row r="287" s="72" customFormat="1" ht="30" customHeight="1" spans="1:7">
      <c r="A287" s="76">
        <v>284</v>
      </c>
      <c r="B287" s="76" t="s">
        <v>295</v>
      </c>
      <c r="C287" s="76" t="s">
        <v>242</v>
      </c>
      <c r="G287" s="79"/>
    </row>
    <row r="288" s="72" customFormat="1" ht="30" customHeight="1" spans="1:7">
      <c r="A288" s="76">
        <v>285</v>
      </c>
      <c r="B288" s="76" t="s">
        <v>296</v>
      </c>
      <c r="C288" s="76" t="s">
        <v>242</v>
      </c>
      <c r="G288" s="79"/>
    </row>
    <row r="289" s="72" customFormat="1" ht="30" customHeight="1" spans="1:7">
      <c r="A289" s="76">
        <v>286</v>
      </c>
      <c r="B289" s="76" t="s">
        <v>297</v>
      </c>
      <c r="C289" s="76" t="s">
        <v>242</v>
      </c>
      <c r="G289" s="79"/>
    </row>
    <row r="290" s="72" customFormat="1" ht="30" customHeight="1" spans="1:7">
      <c r="A290" s="76">
        <v>287</v>
      </c>
      <c r="B290" s="76" t="s">
        <v>298</v>
      </c>
      <c r="C290" s="76" t="s">
        <v>242</v>
      </c>
      <c r="G290" s="79"/>
    </row>
    <row r="291" s="72" customFormat="1" ht="30" customHeight="1" spans="1:7">
      <c r="A291" s="76">
        <v>288</v>
      </c>
      <c r="B291" s="76" t="s">
        <v>299</v>
      </c>
      <c r="C291" s="76" t="s">
        <v>242</v>
      </c>
      <c r="G291" s="79"/>
    </row>
    <row r="292" s="72" customFormat="1" ht="30" customHeight="1" spans="1:7">
      <c r="A292" s="76">
        <v>289</v>
      </c>
      <c r="B292" s="76" t="s">
        <v>300</v>
      </c>
      <c r="C292" s="76" t="s">
        <v>242</v>
      </c>
      <c r="G292" s="79"/>
    </row>
    <row r="293" s="72" customFormat="1" ht="30" customHeight="1" spans="1:7">
      <c r="A293" s="76">
        <v>290</v>
      </c>
      <c r="B293" s="76" t="s">
        <v>301</v>
      </c>
      <c r="C293" s="76" t="s">
        <v>242</v>
      </c>
      <c r="G293" s="79"/>
    </row>
    <row r="294" s="72" customFormat="1" ht="30" customHeight="1" spans="1:7">
      <c r="A294" s="76">
        <v>291</v>
      </c>
      <c r="B294" s="76" t="s">
        <v>302</v>
      </c>
      <c r="C294" s="76" t="s">
        <v>242</v>
      </c>
      <c r="G294" s="79"/>
    </row>
    <row r="295" s="72" customFormat="1" ht="30" customHeight="1" spans="1:7">
      <c r="A295" s="76">
        <v>292</v>
      </c>
      <c r="B295" s="76" t="s">
        <v>303</v>
      </c>
      <c r="C295" s="76" t="s">
        <v>242</v>
      </c>
      <c r="G295" s="79"/>
    </row>
    <row r="296" s="72" customFormat="1" ht="30" customHeight="1" spans="1:7">
      <c r="A296" s="76">
        <v>293</v>
      </c>
      <c r="B296" s="76" t="s">
        <v>304</v>
      </c>
      <c r="C296" s="76" t="s">
        <v>242</v>
      </c>
      <c r="G296" s="79"/>
    </row>
    <row r="297" s="72" customFormat="1" ht="30" customHeight="1" spans="1:7">
      <c r="A297" s="76">
        <v>294</v>
      </c>
      <c r="B297" s="76" t="s">
        <v>305</v>
      </c>
      <c r="C297" s="76" t="s">
        <v>242</v>
      </c>
      <c r="G297" s="79"/>
    </row>
    <row r="298" s="72" customFormat="1" ht="30" customHeight="1" spans="1:7">
      <c r="A298" s="76">
        <v>295</v>
      </c>
      <c r="B298" s="76" t="s">
        <v>306</v>
      </c>
      <c r="C298" s="76" t="s">
        <v>242</v>
      </c>
      <c r="G298" s="79"/>
    </row>
    <row r="299" s="72" customFormat="1" ht="30" customHeight="1" spans="1:7">
      <c r="A299" s="76">
        <v>296</v>
      </c>
      <c r="B299" s="76" t="s">
        <v>307</v>
      </c>
      <c r="C299" s="76" t="s">
        <v>242</v>
      </c>
      <c r="G299" s="79"/>
    </row>
    <row r="300" s="72" customFormat="1" ht="30" customHeight="1" spans="1:7">
      <c r="A300" s="76">
        <v>297</v>
      </c>
      <c r="B300" s="76" t="s">
        <v>308</v>
      </c>
      <c r="C300" s="76" t="s">
        <v>242</v>
      </c>
      <c r="G300" s="79"/>
    </row>
    <row r="301" s="72" customFormat="1" ht="30" customHeight="1" spans="1:7">
      <c r="A301" s="76">
        <v>298</v>
      </c>
      <c r="B301" s="76" t="s">
        <v>309</v>
      </c>
      <c r="C301" s="76" t="s">
        <v>242</v>
      </c>
      <c r="G301" s="79"/>
    </row>
    <row r="302" s="72" customFormat="1" ht="30" customHeight="1" spans="1:7">
      <c r="A302" s="76">
        <v>299</v>
      </c>
      <c r="B302" s="76" t="s">
        <v>310</v>
      </c>
      <c r="C302" s="76" t="s">
        <v>242</v>
      </c>
      <c r="G302" s="79"/>
    </row>
    <row r="303" s="72" customFormat="1" ht="30" customHeight="1" spans="1:7">
      <c r="A303" s="76">
        <v>300</v>
      </c>
      <c r="B303" s="76" t="s">
        <v>311</v>
      </c>
      <c r="C303" s="76" t="s">
        <v>242</v>
      </c>
      <c r="G303" s="79"/>
    </row>
    <row r="304" s="72" customFormat="1" ht="30" customHeight="1" spans="1:7">
      <c r="A304" s="76">
        <v>301</v>
      </c>
      <c r="B304" s="76" t="s">
        <v>312</v>
      </c>
      <c r="C304" s="76" t="s">
        <v>242</v>
      </c>
      <c r="G304" s="79"/>
    </row>
    <row r="305" s="72" customFormat="1" ht="30" customHeight="1" spans="1:7">
      <c r="A305" s="76">
        <v>302</v>
      </c>
      <c r="B305" s="76" t="s">
        <v>313</v>
      </c>
      <c r="C305" s="76" t="s">
        <v>242</v>
      </c>
      <c r="G305" s="79"/>
    </row>
    <row r="306" s="72" customFormat="1" ht="30" customHeight="1" spans="1:7">
      <c r="A306" s="76">
        <v>303</v>
      </c>
      <c r="B306" s="76" t="s">
        <v>314</v>
      </c>
      <c r="C306" s="76" t="s">
        <v>242</v>
      </c>
      <c r="G306" s="79"/>
    </row>
    <row r="307" s="72" customFormat="1" ht="30" customHeight="1" spans="1:7">
      <c r="A307" s="76">
        <v>304</v>
      </c>
      <c r="B307" s="76" t="s">
        <v>315</v>
      </c>
      <c r="C307" s="76" t="s">
        <v>242</v>
      </c>
      <c r="G307" s="79"/>
    </row>
    <row r="308" s="72" customFormat="1" ht="30" customHeight="1" spans="1:7">
      <c r="A308" s="76">
        <v>305</v>
      </c>
      <c r="B308" s="76" t="s">
        <v>316</v>
      </c>
      <c r="C308" s="76" t="s">
        <v>242</v>
      </c>
      <c r="G308" s="79"/>
    </row>
    <row r="309" s="72" customFormat="1" ht="30" customHeight="1" spans="1:7">
      <c r="A309" s="76">
        <v>306</v>
      </c>
      <c r="B309" s="76" t="s">
        <v>317</v>
      </c>
      <c r="C309" s="76" t="s">
        <v>242</v>
      </c>
      <c r="G309" s="79"/>
    </row>
    <row r="310" s="72" customFormat="1" ht="30" customHeight="1" spans="1:7">
      <c r="A310" s="76">
        <v>307</v>
      </c>
      <c r="B310" s="76" t="s">
        <v>318</v>
      </c>
      <c r="C310" s="76" t="s">
        <v>242</v>
      </c>
      <c r="G310" s="79"/>
    </row>
    <row r="311" s="72" customFormat="1" ht="30" customHeight="1" spans="1:7">
      <c r="A311" s="76">
        <v>308</v>
      </c>
      <c r="B311" s="76" t="s">
        <v>319</v>
      </c>
      <c r="C311" s="76" t="s">
        <v>242</v>
      </c>
      <c r="G311" s="79"/>
    </row>
    <row r="312" s="72" customFormat="1" ht="30" customHeight="1" spans="1:7">
      <c r="A312" s="76">
        <v>309</v>
      </c>
      <c r="B312" s="76" t="s">
        <v>320</v>
      </c>
      <c r="C312" s="76" t="s">
        <v>242</v>
      </c>
      <c r="G312" s="79"/>
    </row>
    <row r="313" s="72" customFormat="1" ht="30" customHeight="1" spans="1:7">
      <c r="A313" s="76">
        <v>310</v>
      </c>
      <c r="B313" s="76" t="s">
        <v>321</v>
      </c>
      <c r="C313" s="76" t="s">
        <v>242</v>
      </c>
      <c r="G313" s="79"/>
    </row>
    <row r="314" s="72" customFormat="1" ht="30" customHeight="1" spans="1:7">
      <c r="A314" s="76">
        <v>311</v>
      </c>
      <c r="B314" s="76" t="s">
        <v>322</v>
      </c>
      <c r="C314" s="76" t="s">
        <v>242</v>
      </c>
      <c r="G314" s="79"/>
    </row>
    <row r="315" s="72" customFormat="1" ht="30" customHeight="1" spans="1:7">
      <c r="A315" s="76">
        <v>312</v>
      </c>
      <c r="B315" s="76" t="s">
        <v>323</v>
      </c>
      <c r="C315" s="76" t="s">
        <v>242</v>
      </c>
      <c r="G315" s="79"/>
    </row>
    <row r="316" s="72" customFormat="1" ht="30" customHeight="1" spans="1:7">
      <c r="A316" s="76">
        <v>313</v>
      </c>
      <c r="B316" s="76" t="s">
        <v>324</v>
      </c>
      <c r="C316" s="76" t="s">
        <v>242</v>
      </c>
      <c r="G316" s="79"/>
    </row>
    <row r="317" s="72" customFormat="1" ht="30" customHeight="1" spans="1:7">
      <c r="A317" s="76">
        <v>314</v>
      </c>
      <c r="B317" s="76" t="s">
        <v>325</v>
      </c>
      <c r="C317" s="76" t="s">
        <v>242</v>
      </c>
      <c r="G317" s="79"/>
    </row>
    <row r="318" s="72" customFormat="1" ht="30" customHeight="1" spans="1:7">
      <c r="A318" s="76">
        <v>315</v>
      </c>
      <c r="B318" s="76" t="s">
        <v>326</v>
      </c>
      <c r="C318" s="76" t="s">
        <v>242</v>
      </c>
      <c r="G318" s="79"/>
    </row>
    <row r="319" s="72" customFormat="1" ht="30" customHeight="1" spans="1:7">
      <c r="A319" s="76">
        <v>316</v>
      </c>
      <c r="B319" s="76" t="s">
        <v>327</v>
      </c>
      <c r="C319" s="76" t="s">
        <v>242</v>
      </c>
      <c r="G319" s="79"/>
    </row>
    <row r="320" s="72" customFormat="1" ht="30" customHeight="1" spans="1:7">
      <c r="A320" s="76">
        <v>317</v>
      </c>
      <c r="B320" s="76" t="s">
        <v>328</v>
      </c>
      <c r="C320" s="76" t="s">
        <v>242</v>
      </c>
      <c r="G320" s="79"/>
    </row>
    <row r="321" s="72" customFormat="1" ht="30" customHeight="1" spans="1:7">
      <c r="A321" s="76">
        <v>318</v>
      </c>
      <c r="B321" s="76" t="s">
        <v>329</v>
      </c>
      <c r="C321" s="76" t="s">
        <v>242</v>
      </c>
      <c r="G321" s="79"/>
    </row>
    <row r="322" s="72" customFormat="1" ht="30" customHeight="1" spans="1:7">
      <c r="A322" s="76">
        <v>319</v>
      </c>
      <c r="B322" s="76" t="s">
        <v>330</v>
      </c>
      <c r="C322" s="76" t="s">
        <v>242</v>
      </c>
      <c r="G322" s="79"/>
    </row>
    <row r="323" s="72" customFormat="1" ht="30" customHeight="1" spans="1:7">
      <c r="A323" s="76">
        <v>320</v>
      </c>
      <c r="B323" s="76" t="s">
        <v>331</v>
      </c>
      <c r="C323" s="76" t="s">
        <v>242</v>
      </c>
      <c r="G323" s="79"/>
    </row>
    <row r="324" s="72" customFormat="1" ht="30" customHeight="1" spans="1:7">
      <c r="A324" s="76">
        <v>321</v>
      </c>
      <c r="B324" s="76" t="s">
        <v>332</v>
      </c>
      <c r="C324" s="76" t="s">
        <v>242</v>
      </c>
      <c r="G324" s="79"/>
    </row>
    <row r="325" s="72" customFormat="1" ht="30" customHeight="1" spans="1:7">
      <c r="A325" s="76">
        <v>322</v>
      </c>
      <c r="B325" s="76" t="s">
        <v>333</v>
      </c>
      <c r="C325" s="76" t="s">
        <v>242</v>
      </c>
      <c r="G325" s="79"/>
    </row>
    <row r="326" s="72" customFormat="1" ht="30" customHeight="1" spans="1:7">
      <c r="A326" s="76">
        <v>323</v>
      </c>
      <c r="B326" s="76" t="s">
        <v>334</v>
      </c>
      <c r="C326" s="76" t="s">
        <v>242</v>
      </c>
      <c r="G326" s="79"/>
    </row>
    <row r="327" s="72" customFormat="1" ht="30" customHeight="1" spans="1:7">
      <c r="A327" s="76">
        <v>324</v>
      </c>
      <c r="B327" s="76" t="s">
        <v>335</v>
      </c>
      <c r="C327" s="76" t="s">
        <v>242</v>
      </c>
      <c r="G327" s="79"/>
    </row>
    <row r="328" s="72" customFormat="1" ht="30" customHeight="1" spans="1:7">
      <c r="A328" s="76">
        <v>325</v>
      </c>
      <c r="B328" s="76" t="s">
        <v>336</v>
      </c>
      <c r="C328" s="76" t="s">
        <v>242</v>
      </c>
      <c r="G328" s="79"/>
    </row>
    <row r="329" s="72" customFormat="1" ht="30" customHeight="1" spans="1:7">
      <c r="A329" s="76">
        <v>326</v>
      </c>
      <c r="B329" s="76" t="s">
        <v>337</v>
      </c>
      <c r="C329" s="76" t="s">
        <v>242</v>
      </c>
      <c r="G329" s="79"/>
    </row>
    <row r="330" s="72" customFormat="1" ht="30" customHeight="1" spans="1:7">
      <c r="A330" s="76">
        <v>327</v>
      </c>
      <c r="B330" s="76" t="s">
        <v>338</v>
      </c>
      <c r="C330" s="76" t="s">
        <v>242</v>
      </c>
      <c r="G330" s="79"/>
    </row>
    <row r="331" s="72" customFormat="1" ht="30" customHeight="1" spans="1:7">
      <c r="A331" s="76">
        <v>328</v>
      </c>
      <c r="B331" s="76" t="s">
        <v>339</v>
      </c>
      <c r="C331" s="76" t="s">
        <v>242</v>
      </c>
      <c r="G331" s="79"/>
    </row>
    <row r="332" s="72" customFormat="1" ht="30" customHeight="1" spans="1:7">
      <c r="A332" s="76">
        <v>329</v>
      </c>
      <c r="B332" s="76" t="s">
        <v>340</v>
      </c>
      <c r="C332" s="76" t="s">
        <v>242</v>
      </c>
      <c r="G332" s="79"/>
    </row>
    <row r="333" s="72" customFormat="1" ht="30" customHeight="1" spans="1:7">
      <c r="A333" s="76">
        <v>330</v>
      </c>
      <c r="B333" s="76" t="s">
        <v>341</v>
      </c>
      <c r="C333" s="76" t="s">
        <v>242</v>
      </c>
      <c r="G333" s="79"/>
    </row>
    <row r="334" s="72" customFormat="1" ht="30" customHeight="1" spans="1:7">
      <c r="A334" s="76">
        <v>331</v>
      </c>
      <c r="B334" s="76" t="s">
        <v>342</v>
      </c>
      <c r="C334" s="76" t="s">
        <v>242</v>
      </c>
      <c r="G334" s="79"/>
    </row>
    <row r="335" s="72" customFormat="1" ht="30" customHeight="1" spans="1:7">
      <c r="A335" s="76">
        <v>332</v>
      </c>
      <c r="B335" s="76" t="s">
        <v>343</v>
      </c>
      <c r="C335" s="76" t="s">
        <v>242</v>
      </c>
      <c r="G335" s="79"/>
    </row>
    <row r="336" s="72" customFormat="1" ht="30" customHeight="1" spans="1:7">
      <c r="A336" s="76">
        <v>333</v>
      </c>
      <c r="B336" s="76" t="s">
        <v>344</v>
      </c>
      <c r="C336" s="76" t="s">
        <v>242</v>
      </c>
      <c r="G336" s="79"/>
    </row>
    <row r="337" s="72" customFormat="1" ht="30" customHeight="1" spans="1:7">
      <c r="A337" s="76">
        <v>334</v>
      </c>
      <c r="B337" s="76" t="s">
        <v>345</v>
      </c>
      <c r="C337" s="76" t="s">
        <v>242</v>
      </c>
      <c r="G337" s="79"/>
    </row>
    <row r="338" s="72" customFormat="1" ht="30" customHeight="1" spans="1:7">
      <c r="A338" s="76">
        <v>335</v>
      </c>
      <c r="B338" s="76" t="s">
        <v>346</v>
      </c>
      <c r="C338" s="76" t="s">
        <v>242</v>
      </c>
      <c r="G338" s="79"/>
    </row>
    <row r="339" s="72" customFormat="1" ht="30" customHeight="1" spans="1:7">
      <c r="A339" s="76">
        <v>336</v>
      </c>
      <c r="B339" s="76" t="s">
        <v>347</v>
      </c>
      <c r="C339" s="76" t="s">
        <v>242</v>
      </c>
      <c r="G339" s="79"/>
    </row>
    <row r="340" s="72" customFormat="1" ht="30" customHeight="1" spans="1:7">
      <c r="A340" s="76">
        <v>337</v>
      </c>
      <c r="B340" s="76" t="s">
        <v>348</v>
      </c>
      <c r="C340" s="76" t="s">
        <v>242</v>
      </c>
      <c r="G340" s="79"/>
    </row>
    <row r="341" s="72" customFormat="1" ht="30" customHeight="1" spans="1:7">
      <c r="A341" s="76">
        <v>338</v>
      </c>
      <c r="B341" s="76" t="s">
        <v>349</v>
      </c>
      <c r="C341" s="76" t="s">
        <v>242</v>
      </c>
      <c r="G341" s="79"/>
    </row>
    <row r="342" s="72" customFormat="1" ht="30" customHeight="1" spans="1:7">
      <c r="A342" s="76">
        <v>339</v>
      </c>
      <c r="B342" s="76" t="s">
        <v>350</v>
      </c>
      <c r="C342" s="76" t="s">
        <v>242</v>
      </c>
      <c r="G342" s="79"/>
    </row>
    <row r="343" s="72" customFormat="1" ht="30" customHeight="1" spans="1:7">
      <c r="A343" s="76">
        <v>340</v>
      </c>
      <c r="B343" s="76" t="s">
        <v>351</v>
      </c>
      <c r="C343" s="76" t="s">
        <v>242</v>
      </c>
      <c r="G343" s="79"/>
    </row>
    <row r="344" s="72" customFormat="1" ht="30" customHeight="1" spans="1:7">
      <c r="A344" s="76">
        <v>341</v>
      </c>
      <c r="B344" s="76" t="s">
        <v>352</v>
      </c>
      <c r="C344" s="76" t="s">
        <v>242</v>
      </c>
      <c r="G344" s="79"/>
    </row>
    <row r="345" s="72" customFormat="1" ht="30" customHeight="1" spans="1:7">
      <c r="A345" s="76">
        <v>342</v>
      </c>
      <c r="B345" s="76" t="s">
        <v>353</v>
      </c>
      <c r="C345" s="76" t="s">
        <v>242</v>
      </c>
      <c r="G345" s="79"/>
    </row>
    <row r="346" s="72" customFormat="1" ht="30" customHeight="1" spans="1:7">
      <c r="A346" s="76">
        <v>343</v>
      </c>
      <c r="B346" s="76" t="s">
        <v>354</v>
      </c>
      <c r="C346" s="76" t="s">
        <v>242</v>
      </c>
      <c r="G346" s="79"/>
    </row>
    <row r="347" s="72" customFormat="1" ht="30" customHeight="1" spans="1:7">
      <c r="A347" s="76">
        <v>344</v>
      </c>
      <c r="B347" s="76" t="s">
        <v>355</v>
      </c>
      <c r="C347" s="76" t="s">
        <v>242</v>
      </c>
      <c r="G347" s="79"/>
    </row>
    <row r="348" s="72" customFormat="1" ht="30" customHeight="1" spans="1:7">
      <c r="A348" s="76">
        <v>345</v>
      </c>
      <c r="B348" s="76" t="s">
        <v>356</v>
      </c>
      <c r="C348" s="76" t="s">
        <v>242</v>
      </c>
      <c r="G348" s="79"/>
    </row>
    <row r="349" s="72" customFormat="1" ht="30" customHeight="1" spans="1:7">
      <c r="A349" s="76">
        <v>346</v>
      </c>
      <c r="B349" s="76" t="s">
        <v>357</v>
      </c>
      <c r="C349" s="76" t="s">
        <v>242</v>
      </c>
      <c r="G349" s="79"/>
    </row>
    <row r="350" s="72" customFormat="1" ht="30" customHeight="1" spans="1:7">
      <c r="A350" s="76">
        <v>347</v>
      </c>
      <c r="B350" s="76" t="s">
        <v>358</v>
      </c>
      <c r="C350" s="76" t="s">
        <v>242</v>
      </c>
      <c r="G350" s="79"/>
    </row>
    <row r="351" s="72" customFormat="1" ht="30" customHeight="1" spans="1:7">
      <c r="A351" s="76">
        <v>348</v>
      </c>
      <c r="B351" s="76" t="s">
        <v>359</v>
      </c>
      <c r="C351" s="76" t="s">
        <v>242</v>
      </c>
      <c r="G351" s="79"/>
    </row>
    <row r="352" s="72" customFormat="1" ht="30" customHeight="1" spans="1:7">
      <c r="A352" s="76">
        <v>349</v>
      </c>
      <c r="B352" s="76" t="s">
        <v>360</v>
      </c>
      <c r="C352" s="76" t="s">
        <v>242</v>
      </c>
      <c r="G352" s="79"/>
    </row>
    <row r="353" s="72" customFormat="1" ht="30" customHeight="1" spans="1:7">
      <c r="A353" s="76">
        <v>350</v>
      </c>
      <c r="B353" s="76" t="s">
        <v>361</v>
      </c>
      <c r="C353" s="76" t="s">
        <v>242</v>
      </c>
      <c r="G353" s="79"/>
    </row>
    <row r="354" s="72" customFormat="1" ht="30" customHeight="1" spans="1:7">
      <c r="A354" s="76">
        <v>351</v>
      </c>
      <c r="B354" s="76" t="s">
        <v>362</v>
      </c>
      <c r="C354" s="76" t="s">
        <v>242</v>
      </c>
      <c r="G354" s="79"/>
    </row>
    <row r="355" s="72" customFormat="1" ht="30" customHeight="1" spans="1:7">
      <c r="A355" s="76">
        <v>352</v>
      </c>
      <c r="B355" s="76" t="s">
        <v>363</v>
      </c>
      <c r="C355" s="76" t="s">
        <v>242</v>
      </c>
      <c r="G355" s="79"/>
    </row>
    <row r="356" s="72" customFormat="1" ht="30" customHeight="1" spans="1:7">
      <c r="A356" s="76">
        <v>353</v>
      </c>
      <c r="B356" s="76" t="s">
        <v>364</v>
      </c>
      <c r="C356" s="76" t="s">
        <v>242</v>
      </c>
      <c r="G356" s="79"/>
    </row>
    <row r="357" s="72" customFormat="1" ht="30" customHeight="1" spans="1:7">
      <c r="A357" s="76">
        <v>354</v>
      </c>
      <c r="B357" s="76" t="s">
        <v>365</v>
      </c>
      <c r="C357" s="76" t="s">
        <v>242</v>
      </c>
      <c r="G357" s="79"/>
    </row>
    <row r="358" s="72" customFormat="1" ht="30" customHeight="1" spans="1:7">
      <c r="A358" s="76">
        <v>355</v>
      </c>
      <c r="B358" s="76" t="s">
        <v>366</v>
      </c>
      <c r="C358" s="76" t="s">
        <v>242</v>
      </c>
      <c r="G358" s="79"/>
    </row>
    <row r="359" s="72" customFormat="1" ht="30" customHeight="1" spans="1:7">
      <c r="A359" s="76">
        <v>356</v>
      </c>
      <c r="B359" s="76" t="s">
        <v>367</v>
      </c>
      <c r="C359" s="76" t="s">
        <v>242</v>
      </c>
      <c r="G359" s="79"/>
    </row>
    <row r="360" s="72" customFormat="1" ht="30" customHeight="1" spans="1:7">
      <c r="A360" s="76">
        <v>357</v>
      </c>
      <c r="B360" s="76" t="s">
        <v>368</v>
      </c>
      <c r="C360" s="76" t="s">
        <v>242</v>
      </c>
      <c r="G360" s="79"/>
    </row>
    <row r="361" s="72" customFormat="1" ht="30" customHeight="1" spans="1:7">
      <c r="A361" s="76">
        <v>358</v>
      </c>
      <c r="B361" s="76" t="s">
        <v>369</v>
      </c>
      <c r="C361" s="76" t="s">
        <v>242</v>
      </c>
      <c r="G361" s="79"/>
    </row>
    <row r="362" s="72" customFormat="1" ht="30" customHeight="1" spans="1:7">
      <c r="A362" s="76">
        <v>359</v>
      </c>
      <c r="B362" s="76" t="s">
        <v>370</v>
      </c>
      <c r="C362" s="76" t="s">
        <v>242</v>
      </c>
      <c r="G362" s="79"/>
    </row>
    <row r="363" s="72" customFormat="1" ht="30" customHeight="1" spans="1:7">
      <c r="A363" s="76">
        <v>360</v>
      </c>
      <c r="B363" s="76" t="s">
        <v>371</v>
      </c>
      <c r="C363" s="76" t="s">
        <v>242</v>
      </c>
      <c r="G363" s="79"/>
    </row>
    <row r="364" s="72" customFormat="1" ht="30" customHeight="1" spans="1:7">
      <c r="A364" s="76">
        <v>361</v>
      </c>
      <c r="B364" s="76" t="s">
        <v>372</v>
      </c>
      <c r="C364" s="76" t="s">
        <v>242</v>
      </c>
      <c r="G364" s="79"/>
    </row>
    <row r="365" s="72" customFormat="1" ht="30" customHeight="1" spans="1:7">
      <c r="A365" s="76">
        <v>362</v>
      </c>
      <c r="B365" s="76" t="s">
        <v>373</v>
      </c>
      <c r="C365" s="76" t="s">
        <v>242</v>
      </c>
      <c r="G365" s="79"/>
    </row>
    <row r="366" s="72" customFormat="1" ht="30" customHeight="1" spans="1:7">
      <c r="A366" s="76">
        <v>363</v>
      </c>
      <c r="B366" s="76" t="s">
        <v>374</v>
      </c>
      <c r="C366" s="76" t="s">
        <v>242</v>
      </c>
      <c r="G366" s="79"/>
    </row>
    <row r="367" s="72" customFormat="1" ht="30" customHeight="1" spans="1:7">
      <c r="A367" s="76">
        <v>364</v>
      </c>
      <c r="B367" s="76" t="s">
        <v>375</v>
      </c>
      <c r="C367" s="76" t="s">
        <v>242</v>
      </c>
      <c r="G367" s="79"/>
    </row>
    <row r="368" s="72" customFormat="1" ht="30" customHeight="1" spans="1:7">
      <c r="A368" s="76">
        <v>365</v>
      </c>
      <c r="B368" s="76" t="s">
        <v>376</v>
      </c>
      <c r="C368" s="76" t="s">
        <v>242</v>
      </c>
      <c r="G368" s="79"/>
    </row>
    <row r="369" s="72" customFormat="1" ht="30" customHeight="1" spans="1:7">
      <c r="A369" s="76">
        <v>366</v>
      </c>
      <c r="B369" s="76" t="s">
        <v>377</v>
      </c>
      <c r="C369" s="76" t="s">
        <v>242</v>
      </c>
      <c r="G369" s="79"/>
    </row>
    <row r="370" s="72" customFormat="1" ht="30" customHeight="1" spans="1:7">
      <c r="A370" s="76">
        <v>367</v>
      </c>
      <c r="B370" s="76" t="s">
        <v>378</v>
      </c>
      <c r="C370" s="76" t="s">
        <v>242</v>
      </c>
      <c r="G370" s="79"/>
    </row>
    <row r="371" s="72" customFormat="1" ht="30" customHeight="1" spans="1:7">
      <c r="A371" s="76">
        <v>368</v>
      </c>
      <c r="B371" s="76" t="s">
        <v>379</v>
      </c>
      <c r="C371" s="76" t="s">
        <v>242</v>
      </c>
      <c r="G371" s="79"/>
    </row>
    <row r="372" s="72" customFormat="1" ht="30" customHeight="1" spans="1:7">
      <c r="A372" s="76">
        <v>369</v>
      </c>
      <c r="B372" s="76" t="s">
        <v>380</v>
      </c>
      <c r="C372" s="76" t="s">
        <v>242</v>
      </c>
      <c r="G372" s="79"/>
    </row>
    <row r="373" s="72" customFormat="1" ht="30" customHeight="1" spans="1:7">
      <c r="A373" s="76">
        <v>370</v>
      </c>
      <c r="B373" s="76" t="s">
        <v>381</v>
      </c>
      <c r="C373" s="76" t="s">
        <v>242</v>
      </c>
      <c r="G373" s="79"/>
    </row>
    <row r="374" s="72" customFormat="1" ht="30" customHeight="1" spans="1:7">
      <c r="A374" s="76">
        <v>371</v>
      </c>
      <c r="B374" s="76" t="s">
        <v>382</v>
      </c>
      <c r="C374" s="76" t="s">
        <v>242</v>
      </c>
      <c r="G374" s="79"/>
    </row>
    <row r="375" s="72" customFormat="1" ht="30" customHeight="1" spans="1:7">
      <c r="A375" s="76">
        <v>372</v>
      </c>
      <c r="B375" s="76" t="s">
        <v>383</v>
      </c>
      <c r="C375" s="76" t="s">
        <v>242</v>
      </c>
      <c r="G375" s="79"/>
    </row>
    <row r="376" s="72" customFormat="1" ht="30" customHeight="1" spans="1:7">
      <c r="A376" s="76">
        <v>373</v>
      </c>
      <c r="B376" s="76" t="s">
        <v>384</v>
      </c>
      <c r="C376" s="76" t="s">
        <v>242</v>
      </c>
      <c r="G376" s="79"/>
    </row>
    <row r="377" s="72" customFormat="1" ht="30" customHeight="1" spans="1:7">
      <c r="A377" s="76">
        <v>374</v>
      </c>
      <c r="B377" s="76" t="s">
        <v>385</v>
      </c>
      <c r="C377" s="76" t="s">
        <v>242</v>
      </c>
      <c r="G377" s="79"/>
    </row>
    <row r="378" s="72" customFormat="1" ht="30" customHeight="1" spans="1:7">
      <c r="A378" s="76">
        <v>375</v>
      </c>
      <c r="B378" s="76" t="s">
        <v>386</v>
      </c>
      <c r="C378" s="76" t="s">
        <v>242</v>
      </c>
      <c r="G378" s="79"/>
    </row>
    <row r="379" s="72" customFormat="1" ht="30" customHeight="1" spans="1:7">
      <c r="A379" s="76">
        <v>376</v>
      </c>
      <c r="B379" s="76" t="s">
        <v>387</v>
      </c>
      <c r="C379" s="76" t="s">
        <v>242</v>
      </c>
      <c r="G379" s="79"/>
    </row>
    <row r="380" s="72" customFormat="1" ht="30" customHeight="1" spans="1:7">
      <c r="A380" s="76">
        <v>377</v>
      </c>
      <c r="B380" s="76" t="s">
        <v>388</v>
      </c>
      <c r="C380" s="76" t="s">
        <v>242</v>
      </c>
      <c r="G380" s="79"/>
    </row>
    <row r="381" s="72" customFormat="1" ht="30" customHeight="1" spans="1:7">
      <c r="A381" s="76">
        <v>378</v>
      </c>
      <c r="B381" s="76" t="s">
        <v>389</v>
      </c>
      <c r="C381" s="76" t="s">
        <v>242</v>
      </c>
      <c r="G381" s="79"/>
    </row>
    <row r="382" s="72" customFormat="1" ht="30" customHeight="1" spans="1:7">
      <c r="A382" s="76">
        <v>379</v>
      </c>
      <c r="B382" s="76" t="s">
        <v>390</v>
      </c>
      <c r="C382" s="76" t="s">
        <v>242</v>
      </c>
      <c r="G382" s="79"/>
    </row>
    <row r="383" s="72" customFormat="1" ht="30" customHeight="1" spans="1:7">
      <c r="A383" s="76">
        <v>380</v>
      </c>
      <c r="B383" s="76" t="s">
        <v>391</v>
      </c>
      <c r="C383" s="76" t="s">
        <v>242</v>
      </c>
      <c r="G383" s="79"/>
    </row>
    <row r="384" s="72" customFormat="1" ht="30" customHeight="1" spans="1:7">
      <c r="A384" s="76">
        <v>381</v>
      </c>
      <c r="B384" s="76" t="s">
        <v>392</v>
      </c>
      <c r="C384" s="76" t="s">
        <v>242</v>
      </c>
      <c r="G384" s="79"/>
    </row>
    <row r="385" s="72" customFormat="1" ht="30" customHeight="1" spans="1:7">
      <c r="A385" s="76">
        <v>382</v>
      </c>
      <c r="B385" s="76" t="s">
        <v>393</v>
      </c>
      <c r="C385" s="76" t="s">
        <v>242</v>
      </c>
      <c r="G385" s="79"/>
    </row>
    <row r="386" s="72" customFormat="1" ht="30" customHeight="1" spans="1:7">
      <c r="A386" s="76">
        <v>383</v>
      </c>
      <c r="B386" s="76" t="s">
        <v>394</v>
      </c>
      <c r="C386" s="76" t="s">
        <v>242</v>
      </c>
      <c r="G386" s="79"/>
    </row>
    <row r="387" s="72" customFormat="1" ht="30" customHeight="1" spans="1:7">
      <c r="A387" s="76">
        <v>384</v>
      </c>
      <c r="B387" s="76" t="s">
        <v>395</v>
      </c>
      <c r="C387" s="76" t="s">
        <v>242</v>
      </c>
      <c r="G387" s="79"/>
    </row>
    <row r="388" s="72" customFormat="1" ht="30" customHeight="1" spans="1:7">
      <c r="A388" s="76">
        <v>385</v>
      </c>
      <c r="B388" s="76" t="s">
        <v>396</v>
      </c>
      <c r="C388" s="76" t="s">
        <v>242</v>
      </c>
      <c r="G388" s="79"/>
    </row>
    <row r="389" s="72" customFormat="1" ht="30" customHeight="1" spans="1:7">
      <c r="A389" s="76">
        <v>386</v>
      </c>
      <c r="B389" s="76" t="s">
        <v>397</v>
      </c>
      <c r="C389" s="76" t="s">
        <v>242</v>
      </c>
      <c r="G389" s="79"/>
    </row>
    <row r="390" s="72" customFormat="1" ht="30" customHeight="1" spans="1:7">
      <c r="A390" s="76">
        <v>387</v>
      </c>
      <c r="B390" s="76" t="s">
        <v>398</v>
      </c>
      <c r="C390" s="76" t="s">
        <v>242</v>
      </c>
      <c r="G390" s="79"/>
    </row>
    <row r="391" s="72" customFormat="1" ht="30" customHeight="1" spans="1:7">
      <c r="A391" s="76">
        <v>388</v>
      </c>
      <c r="B391" s="76" t="s">
        <v>399</v>
      </c>
      <c r="C391" s="76" t="s">
        <v>242</v>
      </c>
      <c r="G391" s="79"/>
    </row>
    <row r="392" s="72" customFormat="1" ht="30" customHeight="1" spans="1:7">
      <c r="A392" s="76">
        <v>389</v>
      </c>
      <c r="B392" s="76" t="s">
        <v>400</v>
      </c>
      <c r="C392" s="76" t="s">
        <v>242</v>
      </c>
      <c r="G392" s="79"/>
    </row>
    <row r="393" s="72" customFormat="1" ht="30" customHeight="1" spans="1:7">
      <c r="A393" s="76">
        <v>390</v>
      </c>
      <c r="B393" s="76" t="s">
        <v>401</v>
      </c>
      <c r="C393" s="76" t="s">
        <v>242</v>
      </c>
      <c r="G393" s="79"/>
    </row>
    <row r="394" s="72" customFormat="1" ht="30" customHeight="1" spans="1:7">
      <c r="A394" s="76">
        <v>391</v>
      </c>
      <c r="B394" s="76" t="s">
        <v>402</v>
      </c>
      <c r="C394" s="76" t="s">
        <v>242</v>
      </c>
      <c r="G394" s="79"/>
    </row>
    <row r="395" s="72" customFormat="1" ht="30" customHeight="1" spans="1:7">
      <c r="A395" s="76">
        <v>392</v>
      </c>
      <c r="B395" s="76" t="s">
        <v>403</v>
      </c>
      <c r="C395" s="76" t="s">
        <v>242</v>
      </c>
      <c r="G395" s="79"/>
    </row>
    <row r="396" s="72" customFormat="1" ht="30" customHeight="1" spans="1:7">
      <c r="A396" s="76">
        <v>393</v>
      </c>
      <c r="B396" s="76" t="s">
        <v>404</v>
      </c>
      <c r="C396" s="76" t="s">
        <v>242</v>
      </c>
      <c r="G396" s="79"/>
    </row>
    <row r="397" s="72" customFormat="1" ht="30" customHeight="1" spans="1:7">
      <c r="A397" s="76">
        <v>394</v>
      </c>
      <c r="B397" s="76" t="s">
        <v>405</v>
      </c>
      <c r="C397" s="76" t="s">
        <v>242</v>
      </c>
      <c r="G397" s="79"/>
    </row>
    <row r="398" s="72" customFormat="1" ht="30" customHeight="1" spans="1:7">
      <c r="A398" s="76">
        <v>395</v>
      </c>
      <c r="B398" s="76" t="s">
        <v>406</v>
      </c>
      <c r="C398" s="76" t="s">
        <v>242</v>
      </c>
      <c r="G398" s="79"/>
    </row>
    <row r="399" s="72" customFormat="1" ht="30" customHeight="1" spans="1:7">
      <c r="A399" s="76">
        <v>396</v>
      </c>
      <c r="B399" s="76" t="s">
        <v>407</v>
      </c>
      <c r="C399" s="76" t="s">
        <v>242</v>
      </c>
      <c r="G399" s="79"/>
    </row>
    <row r="400" s="72" customFormat="1" ht="30" customHeight="1" spans="1:7">
      <c r="A400" s="76">
        <v>397</v>
      </c>
      <c r="B400" s="76" t="s">
        <v>408</v>
      </c>
      <c r="C400" s="76" t="s">
        <v>242</v>
      </c>
      <c r="G400" s="79"/>
    </row>
    <row r="401" s="72" customFormat="1" ht="30" customHeight="1" spans="1:7">
      <c r="A401" s="76">
        <v>398</v>
      </c>
      <c r="B401" s="76" t="s">
        <v>409</v>
      </c>
      <c r="C401" s="76" t="s">
        <v>242</v>
      </c>
      <c r="G401" s="79"/>
    </row>
    <row r="402" s="72" customFormat="1" ht="30" customHeight="1" spans="1:7">
      <c r="A402" s="76">
        <v>399</v>
      </c>
      <c r="B402" s="76" t="s">
        <v>410</v>
      </c>
      <c r="C402" s="76" t="s">
        <v>242</v>
      </c>
      <c r="G402" s="79"/>
    </row>
    <row r="403" s="72" customFormat="1" ht="30" customHeight="1" spans="1:7">
      <c r="A403" s="76">
        <v>400</v>
      </c>
      <c r="B403" s="76" t="s">
        <v>411</v>
      </c>
      <c r="C403" s="76" t="s">
        <v>242</v>
      </c>
      <c r="G403" s="79"/>
    </row>
    <row r="404" s="72" customFormat="1" ht="30" customHeight="1" spans="1:7">
      <c r="A404" s="76">
        <v>401</v>
      </c>
      <c r="B404" s="76" t="s">
        <v>412</v>
      </c>
      <c r="C404" s="76" t="s">
        <v>242</v>
      </c>
      <c r="G404" s="79"/>
    </row>
    <row r="405" s="72" customFormat="1" ht="30" customHeight="1" spans="1:7">
      <c r="A405" s="76">
        <v>402</v>
      </c>
      <c r="B405" s="76" t="s">
        <v>413</v>
      </c>
      <c r="C405" s="76" t="s">
        <v>242</v>
      </c>
      <c r="G405" s="79"/>
    </row>
    <row r="406" s="72" customFormat="1" ht="30" customHeight="1" spans="1:7">
      <c r="A406" s="76">
        <v>403</v>
      </c>
      <c r="B406" s="76" t="s">
        <v>414</v>
      </c>
      <c r="C406" s="76" t="s">
        <v>242</v>
      </c>
      <c r="G406" s="79"/>
    </row>
    <row r="407" s="72" customFormat="1" ht="30" customHeight="1" spans="1:7">
      <c r="A407" s="76">
        <v>404</v>
      </c>
      <c r="B407" s="76" t="s">
        <v>415</v>
      </c>
      <c r="C407" s="76" t="s">
        <v>416</v>
      </c>
      <c r="G407" s="79"/>
    </row>
    <row r="408" s="72" customFormat="1" ht="30" customHeight="1" spans="1:7">
      <c r="A408" s="76">
        <v>405</v>
      </c>
      <c r="B408" s="76" t="s">
        <v>417</v>
      </c>
      <c r="C408" s="76" t="s">
        <v>416</v>
      </c>
      <c r="G408" s="79"/>
    </row>
    <row r="409" s="72" customFormat="1" ht="30" customHeight="1" spans="1:7">
      <c r="A409" s="76">
        <v>406</v>
      </c>
      <c r="B409" s="76" t="s">
        <v>418</v>
      </c>
      <c r="C409" s="76" t="s">
        <v>416</v>
      </c>
      <c r="G409" s="79"/>
    </row>
    <row r="410" s="72" customFormat="1" ht="30" customHeight="1" spans="1:7">
      <c r="A410" s="76">
        <v>407</v>
      </c>
      <c r="B410" s="76" t="s">
        <v>419</v>
      </c>
      <c r="C410" s="76" t="s">
        <v>416</v>
      </c>
      <c r="G410" s="79"/>
    </row>
    <row r="411" s="72" customFormat="1" ht="30" customHeight="1" spans="1:7">
      <c r="A411" s="76">
        <v>408</v>
      </c>
      <c r="B411" s="76" t="s">
        <v>420</v>
      </c>
      <c r="C411" s="76" t="s">
        <v>416</v>
      </c>
      <c r="G411" s="79"/>
    </row>
    <row r="412" s="72" customFormat="1" ht="30" customHeight="1" spans="1:7">
      <c r="A412" s="76">
        <v>409</v>
      </c>
      <c r="B412" s="76" t="s">
        <v>421</v>
      </c>
      <c r="C412" s="76" t="s">
        <v>416</v>
      </c>
      <c r="G412" s="79"/>
    </row>
    <row r="413" s="72" customFormat="1" ht="30" customHeight="1" spans="1:7">
      <c r="A413" s="76">
        <v>410</v>
      </c>
      <c r="B413" s="76" t="s">
        <v>422</v>
      </c>
      <c r="C413" s="76" t="s">
        <v>416</v>
      </c>
      <c r="G413" s="79"/>
    </row>
    <row r="414" s="72" customFormat="1" ht="30" customHeight="1" spans="1:7">
      <c r="A414" s="76">
        <v>411</v>
      </c>
      <c r="B414" s="76" t="s">
        <v>423</v>
      </c>
      <c r="C414" s="76" t="s">
        <v>416</v>
      </c>
      <c r="G414" s="79"/>
    </row>
    <row r="415" s="72" customFormat="1" ht="30" customHeight="1" spans="1:7">
      <c r="A415" s="76">
        <v>412</v>
      </c>
      <c r="B415" s="76" t="s">
        <v>424</v>
      </c>
      <c r="C415" s="76" t="s">
        <v>416</v>
      </c>
      <c r="G415" s="79"/>
    </row>
    <row r="416" s="72" customFormat="1" ht="30" customHeight="1" spans="1:7">
      <c r="A416" s="76">
        <v>413</v>
      </c>
      <c r="B416" s="76" t="s">
        <v>425</v>
      </c>
      <c r="C416" s="76" t="s">
        <v>416</v>
      </c>
      <c r="G416" s="79"/>
    </row>
    <row r="417" s="72" customFormat="1" ht="30" customHeight="1" spans="1:7">
      <c r="A417" s="76">
        <v>414</v>
      </c>
      <c r="B417" s="76" t="s">
        <v>426</v>
      </c>
      <c r="C417" s="76" t="s">
        <v>416</v>
      </c>
      <c r="G417" s="79"/>
    </row>
    <row r="418" s="72" customFormat="1" ht="30" customHeight="1" spans="1:7">
      <c r="A418" s="76">
        <v>415</v>
      </c>
      <c r="B418" s="76" t="s">
        <v>427</v>
      </c>
      <c r="C418" s="76" t="s">
        <v>416</v>
      </c>
      <c r="G418" s="79"/>
    </row>
    <row r="419" s="72" customFormat="1" ht="30" customHeight="1" spans="1:7">
      <c r="A419" s="76">
        <v>416</v>
      </c>
      <c r="B419" s="76" t="s">
        <v>428</v>
      </c>
      <c r="C419" s="76" t="s">
        <v>416</v>
      </c>
      <c r="G419" s="79"/>
    </row>
    <row r="420" s="72" customFormat="1" ht="30" customHeight="1" spans="1:7">
      <c r="A420" s="76">
        <v>417</v>
      </c>
      <c r="B420" s="76" t="s">
        <v>429</v>
      </c>
      <c r="C420" s="76" t="s">
        <v>416</v>
      </c>
      <c r="G420" s="79"/>
    </row>
    <row r="421" s="72" customFormat="1" ht="30" customHeight="1" spans="1:7">
      <c r="A421" s="76">
        <v>418</v>
      </c>
      <c r="B421" s="76" t="s">
        <v>430</v>
      </c>
      <c r="C421" s="76" t="s">
        <v>416</v>
      </c>
      <c r="G421" s="79"/>
    </row>
    <row r="422" s="72" customFormat="1" ht="30" customHeight="1" spans="1:7">
      <c r="A422" s="76">
        <v>419</v>
      </c>
      <c r="B422" s="76" t="s">
        <v>431</v>
      </c>
      <c r="C422" s="76" t="s">
        <v>432</v>
      </c>
      <c r="G422" s="79"/>
    </row>
    <row r="423" s="72" customFormat="1" ht="30" customHeight="1" spans="1:7">
      <c r="A423" s="76">
        <v>420</v>
      </c>
      <c r="B423" s="76" t="s">
        <v>433</v>
      </c>
      <c r="C423" s="76" t="s">
        <v>432</v>
      </c>
      <c r="G423" s="79"/>
    </row>
    <row r="424" s="72" customFormat="1" ht="30" customHeight="1" spans="1:7">
      <c r="A424" s="76">
        <v>421</v>
      </c>
      <c r="B424" s="76" t="s">
        <v>434</v>
      </c>
      <c r="C424" s="76" t="s">
        <v>432</v>
      </c>
      <c r="G424" s="79"/>
    </row>
    <row r="425" s="72" customFormat="1" ht="30" customHeight="1" spans="1:7">
      <c r="A425" s="76">
        <v>422</v>
      </c>
      <c r="B425" s="76" t="s">
        <v>435</v>
      </c>
      <c r="C425" s="76" t="s">
        <v>432</v>
      </c>
      <c r="G425" s="79"/>
    </row>
    <row r="426" s="72" customFormat="1" ht="30" customHeight="1" spans="1:7">
      <c r="A426" s="76">
        <v>423</v>
      </c>
      <c r="B426" s="76" t="s">
        <v>436</v>
      </c>
      <c r="C426" s="76" t="s">
        <v>432</v>
      </c>
      <c r="G426" s="79"/>
    </row>
    <row r="427" s="72" customFormat="1" ht="30" customHeight="1" spans="1:7">
      <c r="A427" s="76">
        <v>424</v>
      </c>
      <c r="B427" s="76" t="s">
        <v>437</v>
      </c>
      <c r="C427" s="76" t="s">
        <v>432</v>
      </c>
      <c r="G427" s="79"/>
    </row>
    <row r="428" s="72" customFormat="1" ht="30" customHeight="1" spans="1:7">
      <c r="A428" s="76">
        <v>425</v>
      </c>
      <c r="B428" s="76" t="s">
        <v>438</v>
      </c>
      <c r="C428" s="76" t="s">
        <v>432</v>
      </c>
      <c r="G428" s="79"/>
    </row>
    <row r="429" s="72" customFormat="1" ht="30" customHeight="1" spans="1:7">
      <c r="A429" s="76">
        <v>426</v>
      </c>
      <c r="B429" s="76" t="s">
        <v>439</v>
      </c>
      <c r="C429" s="76" t="s">
        <v>432</v>
      </c>
      <c r="G429" s="79"/>
    </row>
    <row r="430" s="72" customFormat="1" ht="30" customHeight="1" spans="1:7">
      <c r="A430" s="76">
        <v>427</v>
      </c>
      <c r="B430" s="76" t="s">
        <v>440</v>
      </c>
      <c r="C430" s="76" t="s">
        <v>432</v>
      </c>
      <c r="G430" s="79"/>
    </row>
    <row r="431" s="72" customFormat="1" ht="30" customHeight="1" spans="1:7">
      <c r="A431" s="76">
        <v>428</v>
      </c>
      <c r="B431" s="76" t="s">
        <v>441</v>
      </c>
      <c r="C431" s="76" t="s">
        <v>432</v>
      </c>
      <c r="G431" s="79"/>
    </row>
    <row r="432" s="72" customFormat="1" ht="30" customHeight="1" spans="1:7">
      <c r="A432" s="76">
        <v>429</v>
      </c>
      <c r="B432" s="76" t="s">
        <v>442</v>
      </c>
      <c r="C432" s="76" t="s">
        <v>432</v>
      </c>
      <c r="G432" s="79"/>
    </row>
    <row r="433" s="72" customFormat="1" ht="30" customHeight="1" spans="1:7">
      <c r="A433" s="76">
        <v>430</v>
      </c>
      <c r="B433" s="76" t="s">
        <v>443</v>
      </c>
      <c r="C433" s="76" t="s">
        <v>432</v>
      </c>
      <c r="G433" s="79"/>
    </row>
    <row r="434" s="72" customFormat="1" ht="30" customHeight="1" spans="1:7">
      <c r="A434" s="76">
        <v>431</v>
      </c>
      <c r="B434" s="76" t="s">
        <v>444</v>
      </c>
      <c r="C434" s="76" t="s">
        <v>432</v>
      </c>
      <c r="G434" s="79"/>
    </row>
    <row r="435" s="72" customFormat="1" ht="30" customHeight="1" spans="1:7">
      <c r="A435" s="76">
        <v>432</v>
      </c>
      <c r="B435" s="76" t="s">
        <v>445</v>
      </c>
      <c r="C435" s="76" t="s">
        <v>432</v>
      </c>
      <c r="G435" s="79"/>
    </row>
    <row r="436" s="72" customFormat="1" ht="30" customHeight="1" spans="1:7">
      <c r="A436" s="76">
        <v>433</v>
      </c>
      <c r="B436" s="76" t="s">
        <v>446</v>
      </c>
      <c r="C436" s="76" t="s">
        <v>432</v>
      </c>
      <c r="G436" s="79"/>
    </row>
    <row r="437" s="72" customFormat="1" ht="30" customHeight="1" spans="1:7">
      <c r="A437" s="76">
        <v>434</v>
      </c>
      <c r="B437" s="76" t="s">
        <v>447</v>
      </c>
      <c r="C437" s="76" t="s">
        <v>432</v>
      </c>
      <c r="G437" s="79"/>
    </row>
    <row r="438" s="72" customFormat="1" ht="30" customHeight="1" spans="1:7">
      <c r="A438" s="76">
        <v>435</v>
      </c>
      <c r="B438" s="76" t="s">
        <v>448</v>
      </c>
      <c r="C438" s="76" t="s">
        <v>432</v>
      </c>
      <c r="G438" s="79"/>
    </row>
    <row r="439" s="72" customFormat="1" ht="30" customHeight="1" spans="1:7">
      <c r="A439" s="76">
        <v>436</v>
      </c>
      <c r="B439" s="76" t="s">
        <v>449</v>
      </c>
      <c r="C439" s="76" t="s">
        <v>432</v>
      </c>
      <c r="G439" s="79"/>
    </row>
    <row r="440" s="72" customFormat="1" ht="30" customHeight="1" spans="1:7">
      <c r="A440" s="76">
        <v>437</v>
      </c>
      <c r="B440" s="76" t="s">
        <v>450</v>
      </c>
      <c r="C440" s="76" t="s">
        <v>432</v>
      </c>
      <c r="G440" s="79"/>
    </row>
    <row r="441" s="72" customFormat="1" ht="30" customHeight="1" spans="1:7">
      <c r="A441" s="76">
        <v>438</v>
      </c>
      <c r="B441" s="76" t="s">
        <v>451</v>
      </c>
      <c r="C441" s="76" t="s">
        <v>432</v>
      </c>
      <c r="G441" s="79"/>
    </row>
    <row r="442" s="72" customFormat="1" ht="30" customHeight="1" spans="1:7">
      <c r="A442" s="76">
        <v>439</v>
      </c>
      <c r="B442" s="76" t="s">
        <v>452</v>
      </c>
      <c r="C442" s="76" t="s">
        <v>432</v>
      </c>
      <c r="G442" s="79"/>
    </row>
    <row r="443" s="72" customFormat="1" ht="30" customHeight="1" spans="1:7">
      <c r="A443" s="76">
        <v>440</v>
      </c>
      <c r="B443" s="76" t="s">
        <v>453</v>
      </c>
      <c r="C443" s="76" t="s">
        <v>432</v>
      </c>
      <c r="G443" s="79"/>
    </row>
    <row r="444" s="72" customFormat="1" ht="30" customHeight="1" spans="1:7">
      <c r="A444" s="76">
        <v>441</v>
      </c>
      <c r="B444" s="76" t="s">
        <v>454</v>
      </c>
      <c r="C444" s="76" t="s">
        <v>432</v>
      </c>
      <c r="G444" s="79"/>
    </row>
    <row r="445" s="72" customFormat="1" ht="30" customHeight="1" spans="1:7">
      <c r="A445" s="76">
        <v>442</v>
      </c>
      <c r="B445" s="76" t="s">
        <v>455</v>
      </c>
      <c r="C445" s="76" t="s">
        <v>432</v>
      </c>
      <c r="G445" s="79"/>
    </row>
    <row r="446" s="72" customFormat="1" ht="30" customHeight="1" spans="1:7">
      <c r="A446" s="76">
        <v>443</v>
      </c>
      <c r="B446" s="76" t="s">
        <v>456</v>
      </c>
      <c r="C446" s="76" t="s">
        <v>432</v>
      </c>
      <c r="G446" s="79"/>
    </row>
    <row r="447" s="72" customFormat="1" ht="30" customHeight="1" spans="1:7">
      <c r="A447" s="76">
        <v>444</v>
      </c>
      <c r="B447" s="76" t="s">
        <v>457</v>
      </c>
      <c r="C447" s="76" t="s">
        <v>432</v>
      </c>
      <c r="G447" s="79"/>
    </row>
    <row r="448" s="72" customFormat="1" ht="30" customHeight="1" spans="1:7">
      <c r="A448" s="76">
        <v>445</v>
      </c>
      <c r="B448" s="76" t="s">
        <v>458</v>
      </c>
      <c r="C448" s="76" t="s">
        <v>432</v>
      </c>
      <c r="G448" s="79"/>
    </row>
    <row r="449" s="72" customFormat="1" ht="30" customHeight="1" spans="1:7">
      <c r="A449" s="76">
        <v>446</v>
      </c>
      <c r="B449" s="76" t="s">
        <v>459</v>
      </c>
      <c r="C449" s="76" t="s">
        <v>432</v>
      </c>
      <c r="G449" s="79"/>
    </row>
    <row r="450" s="72" customFormat="1" ht="30" customHeight="1" spans="1:7">
      <c r="A450" s="76">
        <v>447</v>
      </c>
      <c r="B450" s="76" t="s">
        <v>460</v>
      </c>
      <c r="C450" s="76" t="s">
        <v>432</v>
      </c>
      <c r="G450" s="79"/>
    </row>
    <row r="451" s="72" customFormat="1" ht="30" customHeight="1" spans="1:7">
      <c r="A451" s="76">
        <v>448</v>
      </c>
      <c r="B451" s="76" t="s">
        <v>461</v>
      </c>
      <c r="C451" s="76" t="s">
        <v>432</v>
      </c>
      <c r="G451" s="79"/>
    </row>
    <row r="452" s="72" customFormat="1" ht="30" customHeight="1" spans="1:7">
      <c r="A452" s="76">
        <v>449</v>
      </c>
      <c r="B452" s="76" t="s">
        <v>462</v>
      </c>
      <c r="C452" s="76" t="s">
        <v>432</v>
      </c>
      <c r="G452" s="79"/>
    </row>
    <row r="453" s="72" customFormat="1" ht="30" customHeight="1" spans="1:7">
      <c r="A453" s="76">
        <v>450</v>
      </c>
      <c r="B453" s="76" t="s">
        <v>463</v>
      </c>
      <c r="C453" s="76" t="s">
        <v>432</v>
      </c>
      <c r="G453" s="79"/>
    </row>
    <row r="454" s="72" customFormat="1" ht="30" customHeight="1" spans="1:7">
      <c r="A454" s="76">
        <v>451</v>
      </c>
      <c r="B454" s="76" t="s">
        <v>464</v>
      </c>
      <c r="C454" s="76" t="s">
        <v>432</v>
      </c>
      <c r="G454" s="79"/>
    </row>
    <row r="455" s="72" customFormat="1" ht="30" customHeight="1" spans="1:7">
      <c r="A455" s="76">
        <v>452</v>
      </c>
      <c r="B455" s="76" t="s">
        <v>465</v>
      </c>
      <c r="C455" s="76" t="s">
        <v>432</v>
      </c>
      <c r="G455" s="79"/>
    </row>
    <row r="456" s="72" customFormat="1" ht="30" customHeight="1" spans="1:7">
      <c r="A456" s="76">
        <v>453</v>
      </c>
      <c r="B456" s="76" t="s">
        <v>466</v>
      </c>
      <c r="C456" s="76" t="s">
        <v>432</v>
      </c>
      <c r="G456" s="79"/>
    </row>
    <row r="457" s="72" customFormat="1" ht="30" customHeight="1" spans="1:7">
      <c r="A457" s="76">
        <v>454</v>
      </c>
      <c r="B457" s="76" t="s">
        <v>467</v>
      </c>
      <c r="C457" s="76" t="s">
        <v>432</v>
      </c>
      <c r="G457" s="79"/>
    </row>
    <row r="458" s="72" customFormat="1" ht="30" customHeight="1" spans="1:7">
      <c r="A458" s="76">
        <v>455</v>
      </c>
      <c r="B458" s="76" t="s">
        <v>468</v>
      </c>
      <c r="C458" s="76" t="s">
        <v>432</v>
      </c>
      <c r="G458" s="79"/>
    </row>
    <row r="459" s="72" customFormat="1" ht="30" customHeight="1" spans="1:7">
      <c r="A459" s="76">
        <v>456</v>
      </c>
      <c r="B459" s="76" t="s">
        <v>469</v>
      </c>
      <c r="C459" s="76" t="s">
        <v>432</v>
      </c>
      <c r="G459" s="79"/>
    </row>
    <row r="460" s="72" customFormat="1" ht="30" customHeight="1" spans="1:7">
      <c r="A460" s="76">
        <v>457</v>
      </c>
      <c r="B460" s="76" t="s">
        <v>470</v>
      </c>
      <c r="C460" s="76" t="s">
        <v>432</v>
      </c>
      <c r="G460" s="79"/>
    </row>
    <row r="461" s="72" customFormat="1" ht="30" customHeight="1" spans="1:7">
      <c r="A461" s="76">
        <v>458</v>
      </c>
      <c r="B461" s="76" t="s">
        <v>471</v>
      </c>
      <c r="C461" s="76" t="s">
        <v>432</v>
      </c>
      <c r="G461" s="79"/>
    </row>
    <row r="462" s="72" customFormat="1" ht="30" customHeight="1" spans="1:7">
      <c r="A462" s="76">
        <v>459</v>
      </c>
      <c r="B462" s="76" t="s">
        <v>472</v>
      </c>
      <c r="C462" s="76" t="s">
        <v>432</v>
      </c>
      <c r="G462" s="79"/>
    </row>
    <row r="463" s="72" customFormat="1" ht="30" customHeight="1" spans="1:7">
      <c r="A463" s="76">
        <v>460</v>
      </c>
      <c r="B463" s="76" t="s">
        <v>473</v>
      </c>
      <c r="C463" s="76" t="s">
        <v>432</v>
      </c>
      <c r="G463" s="79"/>
    </row>
    <row r="464" s="72" customFormat="1" ht="30" customHeight="1" spans="1:7">
      <c r="A464" s="76">
        <v>461</v>
      </c>
      <c r="B464" s="76" t="s">
        <v>474</v>
      </c>
      <c r="C464" s="76" t="s">
        <v>432</v>
      </c>
      <c r="G464" s="79"/>
    </row>
    <row r="465" s="72" customFormat="1" ht="30" customHeight="1" spans="1:7">
      <c r="A465" s="76">
        <v>462</v>
      </c>
      <c r="B465" s="76" t="s">
        <v>475</v>
      </c>
      <c r="C465" s="76" t="s">
        <v>432</v>
      </c>
      <c r="G465" s="79"/>
    </row>
    <row r="466" s="72" customFormat="1" ht="30" customHeight="1" spans="1:7">
      <c r="A466" s="76">
        <v>463</v>
      </c>
      <c r="B466" s="76" t="s">
        <v>476</v>
      </c>
      <c r="C466" s="76" t="s">
        <v>432</v>
      </c>
      <c r="G466" s="79"/>
    </row>
    <row r="467" s="72" customFormat="1" ht="30" customHeight="1" spans="1:7">
      <c r="A467" s="76">
        <v>464</v>
      </c>
      <c r="B467" s="76" t="s">
        <v>477</v>
      </c>
      <c r="C467" s="76" t="s">
        <v>432</v>
      </c>
      <c r="G467" s="79"/>
    </row>
    <row r="468" s="72" customFormat="1" ht="30" customHeight="1" spans="1:7">
      <c r="A468" s="76">
        <v>465</v>
      </c>
      <c r="B468" s="76" t="s">
        <v>478</v>
      </c>
      <c r="C468" s="76" t="s">
        <v>432</v>
      </c>
      <c r="G468" s="79"/>
    </row>
    <row r="469" s="72" customFormat="1" ht="30" customHeight="1" spans="1:7">
      <c r="A469" s="76">
        <v>466</v>
      </c>
      <c r="B469" s="76" t="s">
        <v>479</v>
      </c>
      <c r="C469" s="76" t="s">
        <v>432</v>
      </c>
      <c r="G469" s="79"/>
    </row>
    <row r="470" s="72" customFormat="1" ht="30" customHeight="1" spans="1:7">
      <c r="A470" s="76">
        <v>467</v>
      </c>
      <c r="B470" s="76" t="s">
        <v>480</v>
      </c>
      <c r="C470" s="76" t="s">
        <v>481</v>
      </c>
      <c r="G470" s="79"/>
    </row>
    <row r="471" s="72" customFormat="1" ht="30" customHeight="1" spans="1:7">
      <c r="A471" s="76">
        <v>468</v>
      </c>
      <c r="B471" s="76" t="s">
        <v>482</v>
      </c>
      <c r="C471" s="76" t="s">
        <v>481</v>
      </c>
      <c r="G471" s="79"/>
    </row>
    <row r="472" s="72" customFormat="1" ht="30" customHeight="1" spans="1:7">
      <c r="A472" s="76">
        <v>469</v>
      </c>
      <c r="B472" s="76" t="s">
        <v>483</v>
      </c>
      <c r="C472" s="76" t="s">
        <v>481</v>
      </c>
      <c r="G472" s="79"/>
    </row>
    <row r="473" s="72" customFormat="1" ht="30" customHeight="1" spans="1:7">
      <c r="A473" s="76">
        <v>470</v>
      </c>
      <c r="B473" s="76" t="s">
        <v>484</v>
      </c>
      <c r="C473" s="76" t="s">
        <v>481</v>
      </c>
      <c r="G473" s="79"/>
    </row>
    <row r="474" s="72" customFormat="1" ht="30" customHeight="1" spans="1:7">
      <c r="A474" s="76">
        <v>471</v>
      </c>
      <c r="B474" s="76" t="s">
        <v>485</v>
      </c>
      <c r="C474" s="76" t="s">
        <v>481</v>
      </c>
      <c r="G474" s="79"/>
    </row>
    <row r="475" s="72" customFormat="1" ht="30" customHeight="1" spans="1:7">
      <c r="A475" s="76">
        <v>472</v>
      </c>
      <c r="B475" s="76" t="s">
        <v>486</v>
      </c>
      <c r="C475" s="76" t="s">
        <v>481</v>
      </c>
      <c r="G475" s="79"/>
    </row>
    <row r="476" s="72" customFormat="1" ht="30" customHeight="1" spans="1:7">
      <c r="A476" s="76">
        <v>473</v>
      </c>
      <c r="B476" s="76" t="s">
        <v>487</v>
      </c>
      <c r="C476" s="76" t="s">
        <v>481</v>
      </c>
      <c r="G476" s="79"/>
    </row>
    <row r="477" s="72" customFormat="1" ht="30" customHeight="1" spans="1:7">
      <c r="A477" s="76">
        <v>474</v>
      </c>
      <c r="B477" s="76" t="s">
        <v>488</v>
      </c>
      <c r="C477" s="76" t="s">
        <v>481</v>
      </c>
      <c r="G477" s="79"/>
    </row>
    <row r="478" s="72" customFormat="1" ht="30" customHeight="1" spans="1:7">
      <c r="A478" s="76">
        <v>475</v>
      </c>
      <c r="B478" s="76" t="s">
        <v>489</v>
      </c>
      <c r="C478" s="76" t="s">
        <v>481</v>
      </c>
      <c r="G478" s="79"/>
    </row>
    <row r="479" s="72" customFormat="1" ht="30" customHeight="1" spans="1:7">
      <c r="A479" s="76">
        <v>476</v>
      </c>
      <c r="B479" s="76" t="s">
        <v>490</v>
      </c>
      <c r="C479" s="76" t="s">
        <v>481</v>
      </c>
      <c r="G479" s="79"/>
    </row>
    <row r="480" s="72" customFormat="1" ht="30" customHeight="1" spans="1:7">
      <c r="A480" s="76">
        <v>477</v>
      </c>
      <c r="B480" s="76" t="s">
        <v>491</v>
      </c>
      <c r="C480" s="76" t="s">
        <v>481</v>
      </c>
      <c r="G480" s="79"/>
    </row>
    <row r="481" s="72" customFormat="1" ht="30" customHeight="1" spans="1:7">
      <c r="A481" s="76">
        <v>478</v>
      </c>
      <c r="B481" s="76" t="s">
        <v>492</v>
      </c>
      <c r="C481" s="76" t="s">
        <v>481</v>
      </c>
      <c r="G481" s="79"/>
    </row>
    <row r="482" s="72" customFormat="1" ht="30" customHeight="1" spans="1:7">
      <c r="A482" s="76">
        <v>479</v>
      </c>
      <c r="B482" s="76" t="s">
        <v>493</v>
      </c>
      <c r="C482" s="76" t="s">
        <v>481</v>
      </c>
      <c r="G482" s="79"/>
    </row>
    <row r="483" s="72" customFormat="1" ht="30" customHeight="1" spans="1:7">
      <c r="A483" s="76">
        <v>480</v>
      </c>
      <c r="B483" s="76" t="s">
        <v>494</v>
      </c>
      <c r="C483" s="76" t="s">
        <v>481</v>
      </c>
      <c r="G483" s="79"/>
    </row>
    <row r="484" s="72" customFormat="1" ht="30" customHeight="1" spans="1:7">
      <c r="A484" s="76">
        <v>481</v>
      </c>
      <c r="B484" s="76" t="s">
        <v>495</v>
      </c>
      <c r="C484" s="76" t="s">
        <v>481</v>
      </c>
      <c r="G484" s="79"/>
    </row>
    <row r="485" s="72" customFormat="1" ht="30" customHeight="1" spans="1:7">
      <c r="A485" s="76">
        <v>482</v>
      </c>
      <c r="B485" s="76" t="s">
        <v>496</v>
      </c>
      <c r="C485" s="76" t="s">
        <v>481</v>
      </c>
      <c r="G485" s="79"/>
    </row>
    <row r="486" s="72" customFormat="1" ht="30" customHeight="1" spans="1:7">
      <c r="A486" s="76">
        <v>483</v>
      </c>
      <c r="B486" s="76" t="s">
        <v>497</v>
      </c>
      <c r="C486" s="76" t="s">
        <v>481</v>
      </c>
      <c r="G486" s="79"/>
    </row>
    <row r="487" s="72" customFormat="1" ht="30" customHeight="1" spans="1:7">
      <c r="A487" s="76">
        <v>484</v>
      </c>
      <c r="B487" s="76" t="s">
        <v>498</v>
      </c>
      <c r="C487" s="76" t="s">
        <v>481</v>
      </c>
      <c r="G487" s="79"/>
    </row>
    <row r="488" s="72" customFormat="1" ht="30" customHeight="1" spans="1:7">
      <c r="A488" s="76">
        <v>485</v>
      </c>
      <c r="B488" s="76" t="s">
        <v>499</v>
      </c>
      <c r="C488" s="76" t="s">
        <v>481</v>
      </c>
      <c r="G488" s="79"/>
    </row>
    <row r="489" s="72" customFormat="1" ht="30" customHeight="1" spans="1:7">
      <c r="A489" s="76">
        <v>486</v>
      </c>
      <c r="B489" s="76" t="s">
        <v>500</v>
      </c>
      <c r="C489" s="76" t="s">
        <v>481</v>
      </c>
      <c r="G489" s="79"/>
    </row>
    <row r="490" s="72" customFormat="1" ht="30" customHeight="1" spans="1:7">
      <c r="A490" s="76">
        <v>487</v>
      </c>
      <c r="B490" s="76" t="s">
        <v>501</v>
      </c>
      <c r="C490" s="76" t="s">
        <v>481</v>
      </c>
      <c r="G490" s="79"/>
    </row>
    <row r="491" s="72" customFormat="1" ht="30" customHeight="1" spans="1:7">
      <c r="A491" s="76">
        <v>488</v>
      </c>
      <c r="B491" s="76" t="s">
        <v>502</v>
      </c>
      <c r="C491" s="76" t="s">
        <v>481</v>
      </c>
      <c r="G491" s="79"/>
    </row>
    <row r="492" s="72" customFormat="1" ht="30" customHeight="1" spans="1:7">
      <c r="A492" s="76">
        <v>489</v>
      </c>
      <c r="B492" s="76" t="s">
        <v>503</v>
      </c>
      <c r="C492" s="76" t="s">
        <v>481</v>
      </c>
      <c r="G492" s="79"/>
    </row>
    <row r="493" s="72" customFormat="1" ht="30" customHeight="1" spans="1:7">
      <c r="A493" s="76">
        <v>490</v>
      </c>
      <c r="B493" s="76" t="s">
        <v>504</v>
      </c>
      <c r="C493" s="76" t="s">
        <v>481</v>
      </c>
      <c r="G493" s="79"/>
    </row>
    <row r="494" s="72" customFormat="1" ht="30" customHeight="1" spans="1:7">
      <c r="A494" s="76">
        <v>491</v>
      </c>
      <c r="B494" s="76" t="s">
        <v>505</v>
      </c>
      <c r="C494" s="76" t="s">
        <v>481</v>
      </c>
      <c r="G494" s="79"/>
    </row>
    <row r="495" s="72" customFormat="1" ht="30" customHeight="1" spans="1:7">
      <c r="A495" s="76">
        <v>492</v>
      </c>
      <c r="B495" s="76" t="s">
        <v>506</v>
      </c>
      <c r="C495" s="76" t="s">
        <v>481</v>
      </c>
      <c r="G495" s="79"/>
    </row>
    <row r="496" s="72" customFormat="1" ht="30" customHeight="1" spans="1:7">
      <c r="A496" s="76">
        <v>493</v>
      </c>
      <c r="B496" s="76" t="s">
        <v>507</v>
      </c>
      <c r="C496" s="76" t="s">
        <v>481</v>
      </c>
      <c r="G496" s="79"/>
    </row>
    <row r="497" s="72" customFormat="1" ht="30" customHeight="1" spans="1:7">
      <c r="A497" s="76">
        <v>494</v>
      </c>
      <c r="B497" s="76" t="s">
        <v>508</v>
      </c>
      <c r="C497" s="76" t="s">
        <v>481</v>
      </c>
      <c r="G497" s="79"/>
    </row>
    <row r="498" s="72" customFormat="1" ht="30" customHeight="1" spans="1:7">
      <c r="A498" s="76">
        <v>495</v>
      </c>
      <c r="B498" s="76" t="s">
        <v>509</v>
      </c>
      <c r="C498" s="76" t="s">
        <v>481</v>
      </c>
      <c r="G498" s="79"/>
    </row>
    <row r="499" s="72" customFormat="1" ht="30" customHeight="1" spans="1:7">
      <c r="A499" s="76">
        <v>496</v>
      </c>
      <c r="B499" s="76" t="s">
        <v>510</v>
      </c>
      <c r="C499" s="76" t="s">
        <v>481</v>
      </c>
      <c r="G499" s="79"/>
    </row>
    <row r="500" s="72" customFormat="1" ht="30" customHeight="1" spans="1:7">
      <c r="A500" s="76">
        <v>497</v>
      </c>
      <c r="B500" s="76" t="s">
        <v>511</v>
      </c>
      <c r="C500" s="76" t="s">
        <v>481</v>
      </c>
      <c r="G500" s="79"/>
    </row>
    <row r="501" s="72" customFormat="1" ht="30" customHeight="1" spans="1:7">
      <c r="A501" s="76">
        <v>498</v>
      </c>
      <c r="B501" s="76" t="s">
        <v>512</v>
      </c>
      <c r="C501" s="76" t="s">
        <v>481</v>
      </c>
      <c r="G501" s="79"/>
    </row>
    <row r="502" s="72" customFormat="1" ht="30" customHeight="1" spans="1:7">
      <c r="A502" s="76">
        <v>499</v>
      </c>
      <c r="B502" s="76" t="s">
        <v>513</v>
      </c>
      <c r="C502" s="76" t="s">
        <v>481</v>
      </c>
      <c r="G502" s="79"/>
    </row>
    <row r="503" s="72" customFormat="1" ht="30" customHeight="1" spans="1:7">
      <c r="A503" s="76">
        <v>500</v>
      </c>
      <c r="B503" s="76" t="s">
        <v>514</v>
      </c>
      <c r="C503" s="76" t="s">
        <v>481</v>
      </c>
      <c r="G503" s="79"/>
    </row>
    <row r="504" s="72" customFormat="1" ht="30" customHeight="1" spans="1:7">
      <c r="A504" s="76">
        <v>501</v>
      </c>
      <c r="B504" s="76" t="s">
        <v>515</v>
      </c>
      <c r="C504" s="76" t="s">
        <v>481</v>
      </c>
      <c r="G504" s="79"/>
    </row>
    <row r="505" s="72" customFormat="1" ht="30" customHeight="1" spans="1:7">
      <c r="A505" s="76">
        <v>502</v>
      </c>
      <c r="B505" s="76" t="s">
        <v>516</v>
      </c>
      <c r="C505" s="76" t="s">
        <v>481</v>
      </c>
      <c r="G505" s="79"/>
    </row>
    <row r="506" s="72" customFormat="1" ht="30" customHeight="1" spans="1:7">
      <c r="A506" s="76">
        <v>503</v>
      </c>
      <c r="B506" s="76" t="s">
        <v>517</v>
      </c>
      <c r="C506" s="76" t="s">
        <v>481</v>
      </c>
      <c r="G506" s="79"/>
    </row>
    <row r="507" s="72" customFormat="1" ht="30" customHeight="1" spans="1:7">
      <c r="A507" s="76">
        <v>504</v>
      </c>
      <c r="B507" s="76" t="s">
        <v>518</v>
      </c>
      <c r="C507" s="76" t="s">
        <v>481</v>
      </c>
      <c r="G507" s="79"/>
    </row>
    <row r="508" s="72" customFormat="1" ht="30" customHeight="1" spans="1:7">
      <c r="A508" s="76">
        <v>505</v>
      </c>
      <c r="B508" s="76" t="s">
        <v>519</v>
      </c>
      <c r="C508" s="76" t="s">
        <v>481</v>
      </c>
      <c r="G508" s="79"/>
    </row>
    <row r="509" s="72" customFormat="1" ht="30" customHeight="1" spans="1:7">
      <c r="A509" s="76">
        <v>506</v>
      </c>
      <c r="B509" s="76" t="s">
        <v>520</v>
      </c>
      <c r="C509" s="76" t="s">
        <v>481</v>
      </c>
      <c r="G509" s="79"/>
    </row>
    <row r="510" s="72" customFormat="1" ht="30" customHeight="1" spans="1:7">
      <c r="A510" s="76">
        <v>507</v>
      </c>
      <c r="B510" s="76" t="s">
        <v>521</v>
      </c>
      <c r="C510" s="76" t="s">
        <v>481</v>
      </c>
      <c r="G510" s="79"/>
    </row>
    <row r="511" s="72" customFormat="1" ht="30" customHeight="1" spans="1:7">
      <c r="A511" s="76">
        <v>508</v>
      </c>
      <c r="B511" s="76" t="s">
        <v>522</v>
      </c>
      <c r="C511" s="76" t="s">
        <v>481</v>
      </c>
      <c r="G511" s="79"/>
    </row>
    <row r="512" s="72" customFormat="1" ht="30" customHeight="1" spans="1:7">
      <c r="A512" s="76">
        <v>509</v>
      </c>
      <c r="B512" s="76" t="s">
        <v>523</v>
      </c>
      <c r="C512" s="76" t="s">
        <v>481</v>
      </c>
      <c r="G512" s="79"/>
    </row>
    <row r="513" s="72" customFormat="1" ht="30" customHeight="1" spans="1:7">
      <c r="A513" s="76">
        <v>510</v>
      </c>
      <c r="B513" s="76" t="s">
        <v>524</v>
      </c>
      <c r="C513" s="76" t="s">
        <v>481</v>
      </c>
      <c r="G513" s="79"/>
    </row>
    <row r="514" s="72" customFormat="1" ht="30" customHeight="1" spans="1:7">
      <c r="A514" s="76">
        <v>511</v>
      </c>
      <c r="B514" s="76" t="s">
        <v>525</v>
      </c>
      <c r="C514" s="76" t="s">
        <v>481</v>
      </c>
      <c r="G514" s="79"/>
    </row>
    <row r="515" s="72" customFormat="1" ht="30" customHeight="1" spans="1:7">
      <c r="A515" s="76">
        <v>512</v>
      </c>
      <c r="B515" s="76" t="s">
        <v>526</v>
      </c>
      <c r="C515" s="76" t="s">
        <v>481</v>
      </c>
      <c r="G515" s="79"/>
    </row>
    <row r="516" s="72" customFormat="1" ht="30" customHeight="1" spans="1:7">
      <c r="A516" s="76">
        <v>513</v>
      </c>
      <c r="B516" s="76" t="s">
        <v>527</v>
      </c>
      <c r="C516" s="76" t="s">
        <v>481</v>
      </c>
      <c r="G516" s="79"/>
    </row>
    <row r="517" s="72" customFormat="1" ht="30" customHeight="1" spans="1:7">
      <c r="A517" s="76">
        <v>514</v>
      </c>
      <c r="B517" s="76" t="s">
        <v>528</v>
      </c>
      <c r="C517" s="76" t="s">
        <v>481</v>
      </c>
      <c r="G517" s="79"/>
    </row>
    <row r="518" s="72" customFormat="1" ht="30" customHeight="1" spans="1:7">
      <c r="A518" s="76">
        <v>515</v>
      </c>
      <c r="B518" s="76" t="s">
        <v>529</v>
      </c>
      <c r="C518" s="76" t="s">
        <v>481</v>
      </c>
      <c r="G518" s="79"/>
    </row>
    <row r="519" s="72" customFormat="1" ht="30" customHeight="1" spans="1:7">
      <c r="A519" s="76">
        <v>516</v>
      </c>
      <c r="B519" s="76" t="s">
        <v>530</v>
      </c>
      <c r="C519" s="76" t="s">
        <v>481</v>
      </c>
      <c r="G519" s="79"/>
    </row>
    <row r="520" s="72" customFormat="1" ht="30" customHeight="1" spans="1:7">
      <c r="A520" s="76">
        <v>517</v>
      </c>
      <c r="B520" s="76" t="s">
        <v>531</v>
      </c>
      <c r="C520" s="76" t="s">
        <v>481</v>
      </c>
      <c r="G520" s="79"/>
    </row>
    <row r="521" s="72" customFormat="1" ht="30" customHeight="1" spans="1:7">
      <c r="A521" s="76">
        <v>518</v>
      </c>
      <c r="B521" s="76" t="s">
        <v>532</v>
      </c>
      <c r="C521" s="76" t="s">
        <v>481</v>
      </c>
      <c r="G521" s="79"/>
    </row>
    <row r="522" s="72" customFormat="1" ht="30" customHeight="1" spans="1:7">
      <c r="A522" s="76">
        <v>519</v>
      </c>
      <c r="B522" s="76" t="s">
        <v>533</v>
      </c>
      <c r="C522" s="76" t="s">
        <v>481</v>
      </c>
      <c r="G522" s="79"/>
    </row>
    <row r="523" s="72" customFormat="1" ht="30" customHeight="1" spans="1:7">
      <c r="A523" s="76">
        <v>520</v>
      </c>
      <c r="B523" s="76" t="s">
        <v>534</v>
      </c>
      <c r="C523" s="76" t="s">
        <v>481</v>
      </c>
      <c r="G523" s="79"/>
    </row>
    <row r="524" s="72" customFormat="1" ht="30" customHeight="1" spans="1:7">
      <c r="A524" s="76">
        <v>521</v>
      </c>
      <c r="B524" s="76" t="s">
        <v>535</v>
      </c>
      <c r="C524" s="76" t="s">
        <v>481</v>
      </c>
      <c r="G524" s="79"/>
    </row>
    <row r="525" s="72" customFormat="1" ht="30" customHeight="1" spans="1:7">
      <c r="A525" s="76">
        <v>522</v>
      </c>
      <c r="B525" s="76" t="s">
        <v>536</v>
      </c>
      <c r="C525" s="76" t="s">
        <v>481</v>
      </c>
      <c r="G525" s="79"/>
    </row>
    <row r="526" s="72" customFormat="1" ht="30" customHeight="1" spans="1:7">
      <c r="A526" s="76">
        <v>523</v>
      </c>
      <c r="B526" s="76" t="s">
        <v>537</v>
      </c>
      <c r="C526" s="76" t="s">
        <v>481</v>
      </c>
      <c r="G526" s="79"/>
    </row>
    <row r="527" s="72" customFormat="1" ht="30" customHeight="1" spans="1:7">
      <c r="A527" s="76">
        <v>524</v>
      </c>
      <c r="B527" s="76" t="s">
        <v>538</v>
      </c>
      <c r="C527" s="76" t="s">
        <v>481</v>
      </c>
      <c r="G527" s="79"/>
    </row>
    <row r="528" s="72" customFormat="1" ht="30" customHeight="1" spans="1:7">
      <c r="A528" s="76">
        <v>525</v>
      </c>
      <c r="B528" s="76" t="s">
        <v>539</v>
      </c>
      <c r="C528" s="76" t="s">
        <v>481</v>
      </c>
      <c r="G528" s="79"/>
    </row>
    <row r="529" s="72" customFormat="1" ht="30" customHeight="1" spans="1:7">
      <c r="A529" s="76">
        <v>526</v>
      </c>
      <c r="B529" s="76" t="s">
        <v>540</v>
      </c>
      <c r="C529" s="76" t="s">
        <v>481</v>
      </c>
      <c r="G529" s="79"/>
    </row>
    <row r="530" s="72" customFormat="1" ht="30" customHeight="1" spans="1:7">
      <c r="A530" s="76">
        <v>527</v>
      </c>
      <c r="B530" s="76" t="s">
        <v>541</v>
      </c>
      <c r="C530" s="76" t="s">
        <v>542</v>
      </c>
      <c r="G530" s="79"/>
    </row>
    <row r="531" s="72" customFormat="1" ht="30" customHeight="1" spans="1:7">
      <c r="A531" s="76">
        <v>528</v>
      </c>
      <c r="B531" s="76" t="s">
        <v>543</v>
      </c>
      <c r="C531" s="76" t="s">
        <v>542</v>
      </c>
      <c r="G531" s="79"/>
    </row>
    <row r="532" s="72" customFormat="1" ht="30" customHeight="1" spans="1:7">
      <c r="A532" s="76">
        <v>529</v>
      </c>
      <c r="B532" s="76" t="s">
        <v>544</v>
      </c>
      <c r="C532" s="76" t="s">
        <v>542</v>
      </c>
      <c r="G532" s="79"/>
    </row>
    <row r="533" s="72" customFormat="1" ht="30" customHeight="1" spans="1:7">
      <c r="A533" s="76">
        <v>530</v>
      </c>
      <c r="B533" s="76" t="s">
        <v>545</v>
      </c>
      <c r="C533" s="76" t="s">
        <v>542</v>
      </c>
      <c r="G533" s="79"/>
    </row>
    <row r="534" s="72" customFormat="1" ht="30" customHeight="1" spans="1:7">
      <c r="A534" s="76">
        <v>531</v>
      </c>
      <c r="B534" s="76" t="s">
        <v>546</v>
      </c>
      <c r="C534" s="76" t="s">
        <v>542</v>
      </c>
      <c r="G534" s="79"/>
    </row>
    <row r="535" s="72" customFormat="1" ht="30" customHeight="1" spans="1:7">
      <c r="A535" s="76">
        <v>532</v>
      </c>
      <c r="B535" s="76" t="s">
        <v>547</v>
      </c>
      <c r="C535" s="76" t="s">
        <v>542</v>
      </c>
      <c r="G535" s="79"/>
    </row>
    <row r="536" s="72" customFormat="1" ht="30" customHeight="1" spans="1:7">
      <c r="A536" s="76">
        <v>533</v>
      </c>
      <c r="B536" s="76" t="s">
        <v>548</v>
      </c>
      <c r="C536" s="76" t="s">
        <v>542</v>
      </c>
      <c r="G536" s="79"/>
    </row>
    <row r="537" s="72" customFormat="1" ht="30" customHeight="1" spans="1:7">
      <c r="A537" s="76">
        <v>534</v>
      </c>
      <c r="B537" s="76" t="s">
        <v>549</v>
      </c>
      <c r="C537" s="76" t="s">
        <v>542</v>
      </c>
      <c r="G537" s="79"/>
    </row>
    <row r="538" s="72" customFormat="1" ht="30" customHeight="1" spans="1:7">
      <c r="A538" s="76">
        <v>535</v>
      </c>
      <c r="B538" s="76" t="s">
        <v>550</v>
      </c>
      <c r="C538" s="76" t="s">
        <v>542</v>
      </c>
      <c r="G538" s="79"/>
    </row>
    <row r="539" s="72" customFormat="1" ht="30" customHeight="1" spans="1:7">
      <c r="A539" s="76">
        <v>536</v>
      </c>
      <c r="B539" s="76" t="s">
        <v>551</v>
      </c>
      <c r="C539" s="76" t="s">
        <v>542</v>
      </c>
      <c r="G539" s="79"/>
    </row>
    <row r="540" s="72" customFormat="1" ht="30" customHeight="1" spans="1:7">
      <c r="A540" s="76">
        <v>537</v>
      </c>
      <c r="B540" s="76" t="s">
        <v>552</v>
      </c>
      <c r="C540" s="76" t="s">
        <v>542</v>
      </c>
      <c r="G540" s="79"/>
    </row>
    <row r="541" s="72" customFormat="1" ht="30" customHeight="1" spans="1:7">
      <c r="A541" s="76">
        <v>538</v>
      </c>
      <c r="B541" s="76" t="s">
        <v>553</v>
      </c>
      <c r="C541" s="76" t="s">
        <v>542</v>
      </c>
      <c r="G541" s="79"/>
    </row>
    <row r="542" s="72" customFormat="1" ht="30" customHeight="1" spans="1:7">
      <c r="A542" s="76">
        <v>539</v>
      </c>
      <c r="B542" s="76" t="s">
        <v>554</v>
      </c>
      <c r="C542" s="76" t="s">
        <v>542</v>
      </c>
      <c r="G542" s="79"/>
    </row>
    <row r="543" s="72" customFormat="1" ht="30" customHeight="1" spans="1:7">
      <c r="A543" s="76">
        <v>540</v>
      </c>
      <c r="B543" s="76" t="s">
        <v>555</v>
      </c>
      <c r="C543" s="76" t="s">
        <v>542</v>
      </c>
      <c r="G543" s="79"/>
    </row>
    <row r="544" s="72" customFormat="1" ht="30" customHeight="1" spans="1:7">
      <c r="A544" s="76">
        <v>541</v>
      </c>
      <c r="B544" s="76" t="s">
        <v>556</v>
      </c>
      <c r="C544" s="76" t="s">
        <v>542</v>
      </c>
      <c r="G544" s="79"/>
    </row>
    <row r="545" s="72" customFormat="1" ht="30" customHeight="1" spans="1:7">
      <c r="A545" s="76">
        <v>542</v>
      </c>
      <c r="B545" s="76" t="s">
        <v>557</v>
      </c>
      <c r="C545" s="76" t="s">
        <v>542</v>
      </c>
      <c r="G545" s="79"/>
    </row>
    <row r="546" s="72" customFormat="1" ht="30" customHeight="1" spans="1:7">
      <c r="A546" s="76">
        <v>543</v>
      </c>
      <c r="B546" s="76" t="s">
        <v>558</v>
      </c>
      <c r="C546" s="76" t="s">
        <v>542</v>
      </c>
      <c r="G546" s="79"/>
    </row>
    <row r="547" s="72" customFormat="1" ht="30" customHeight="1" spans="1:7">
      <c r="A547" s="76">
        <v>544</v>
      </c>
      <c r="B547" s="76" t="s">
        <v>559</v>
      </c>
      <c r="C547" s="76" t="s">
        <v>542</v>
      </c>
      <c r="G547" s="79"/>
    </row>
    <row r="548" s="72" customFormat="1" ht="30" customHeight="1" spans="1:7">
      <c r="A548" s="76">
        <v>545</v>
      </c>
      <c r="B548" s="76" t="s">
        <v>560</v>
      </c>
      <c r="C548" s="76" t="s">
        <v>542</v>
      </c>
      <c r="G548" s="79"/>
    </row>
    <row r="549" s="72" customFormat="1" ht="30" customHeight="1" spans="1:7">
      <c r="A549" s="76">
        <v>546</v>
      </c>
      <c r="B549" s="76" t="s">
        <v>561</v>
      </c>
      <c r="C549" s="76" t="s">
        <v>542</v>
      </c>
      <c r="G549" s="79"/>
    </row>
    <row r="550" s="72" customFormat="1" ht="30" customHeight="1" spans="1:7">
      <c r="A550" s="76">
        <v>547</v>
      </c>
      <c r="B550" s="76" t="s">
        <v>562</v>
      </c>
      <c r="C550" s="76" t="s">
        <v>542</v>
      </c>
      <c r="G550" s="79"/>
    </row>
    <row r="551" s="72" customFormat="1" ht="30" customHeight="1" spans="1:7">
      <c r="A551" s="76">
        <v>548</v>
      </c>
      <c r="B551" s="76" t="s">
        <v>563</v>
      </c>
      <c r="C551" s="76" t="s">
        <v>542</v>
      </c>
      <c r="G551" s="79"/>
    </row>
    <row r="552" s="72" customFormat="1" ht="30" customHeight="1" spans="1:7">
      <c r="A552" s="76">
        <v>549</v>
      </c>
      <c r="B552" s="76" t="s">
        <v>564</v>
      </c>
      <c r="C552" s="76" t="s">
        <v>542</v>
      </c>
      <c r="G552" s="79"/>
    </row>
    <row r="553" s="72" customFormat="1" ht="30" customHeight="1" spans="1:7">
      <c r="A553" s="76">
        <v>550</v>
      </c>
      <c r="B553" s="76" t="s">
        <v>565</v>
      </c>
      <c r="C553" s="76" t="s">
        <v>542</v>
      </c>
      <c r="G553" s="79"/>
    </row>
    <row r="554" s="72" customFormat="1" ht="30" customHeight="1" spans="1:7">
      <c r="A554" s="76">
        <v>551</v>
      </c>
      <c r="B554" s="76" t="s">
        <v>566</v>
      </c>
      <c r="C554" s="76" t="s">
        <v>542</v>
      </c>
      <c r="G554" s="79"/>
    </row>
    <row r="555" s="72" customFormat="1" ht="30" customHeight="1" spans="1:7">
      <c r="A555" s="76">
        <v>552</v>
      </c>
      <c r="B555" s="76" t="s">
        <v>567</v>
      </c>
      <c r="C555" s="76" t="s">
        <v>542</v>
      </c>
      <c r="G555" s="79"/>
    </row>
    <row r="556" s="72" customFormat="1" ht="30" customHeight="1" spans="1:7">
      <c r="A556" s="76">
        <v>553</v>
      </c>
      <c r="B556" s="76" t="s">
        <v>568</v>
      </c>
      <c r="C556" s="76" t="s">
        <v>542</v>
      </c>
      <c r="G556" s="79"/>
    </row>
    <row r="557" s="72" customFormat="1" ht="30" customHeight="1" spans="1:7">
      <c r="A557" s="76">
        <v>554</v>
      </c>
      <c r="B557" s="76" t="s">
        <v>569</v>
      </c>
      <c r="C557" s="76" t="s">
        <v>542</v>
      </c>
      <c r="G557" s="79"/>
    </row>
    <row r="558" s="72" customFormat="1" ht="30" customHeight="1" spans="1:7">
      <c r="A558" s="76">
        <v>555</v>
      </c>
      <c r="B558" s="76" t="s">
        <v>570</v>
      </c>
      <c r="C558" s="76" t="s">
        <v>542</v>
      </c>
      <c r="G558" s="79"/>
    </row>
    <row r="559" s="72" customFormat="1" ht="30" customHeight="1" spans="1:7">
      <c r="A559" s="76">
        <v>556</v>
      </c>
      <c r="B559" s="76" t="s">
        <v>571</v>
      </c>
      <c r="C559" s="76" t="s">
        <v>542</v>
      </c>
      <c r="G559" s="79"/>
    </row>
    <row r="560" s="72" customFormat="1" ht="30" customHeight="1" spans="1:7">
      <c r="A560" s="76">
        <v>557</v>
      </c>
      <c r="B560" s="76" t="s">
        <v>572</v>
      </c>
      <c r="C560" s="76" t="s">
        <v>542</v>
      </c>
      <c r="G560" s="79"/>
    </row>
    <row r="561" s="72" customFormat="1" ht="30" customHeight="1" spans="1:7">
      <c r="A561" s="76">
        <v>558</v>
      </c>
      <c r="B561" s="76" t="s">
        <v>573</v>
      </c>
      <c r="C561" s="76" t="s">
        <v>542</v>
      </c>
      <c r="G561" s="79"/>
    </row>
    <row r="562" s="72" customFormat="1" ht="30" customHeight="1" spans="1:7">
      <c r="A562" s="76">
        <v>559</v>
      </c>
      <c r="B562" s="76" t="s">
        <v>574</v>
      </c>
      <c r="C562" s="76" t="s">
        <v>542</v>
      </c>
      <c r="G562" s="79"/>
    </row>
    <row r="563" s="72" customFormat="1" ht="30" customHeight="1" spans="1:7">
      <c r="A563" s="76">
        <v>560</v>
      </c>
      <c r="B563" s="76" t="s">
        <v>575</v>
      </c>
      <c r="C563" s="76" t="s">
        <v>542</v>
      </c>
      <c r="G563" s="79"/>
    </row>
    <row r="564" s="72" customFormat="1" ht="30" customHeight="1" spans="1:7">
      <c r="A564" s="76">
        <v>561</v>
      </c>
      <c r="B564" s="76" t="s">
        <v>576</v>
      </c>
      <c r="C564" s="76" t="s">
        <v>542</v>
      </c>
      <c r="G564" s="79"/>
    </row>
    <row r="565" s="72" customFormat="1" ht="30" customHeight="1" spans="1:7">
      <c r="A565" s="76">
        <v>562</v>
      </c>
      <c r="B565" s="76" t="s">
        <v>577</v>
      </c>
      <c r="C565" s="76" t="s">
        <v>542</v>
      </c>
      <c r="G565" s="79"/>
    </row>
    <row r="566" s="72" customFormat="1" ht="30" customHeight="1" spans="1:7">
      <c r="A566" s="76">
        <v>563</v>
      </c>
      <c r="B566" s="76" t="s">
        <v>578</v>
      </c>
      <c r="C566" s="76" t="s">
        <v>542</v>
      </c>
      <c r="G566" s="79"/>
    </row>
    <row r="567" s="72" customFormat="1" ht="30" customHeight="1" spans="1:7">
      <c r="A567" s="76">
        <v>564</v>
      </c>
      <c r="B567" s="76" t="s">
        <v>579</v>
      </c>
      <c r="C567" s="76" t="s">
        <v>542</v>
      </c>
      <c r="G567" s="79"/>
    </row>
    <row r="568" s="72" customFormat="1" ht="30" customHeight="1" spans="1:7">
      <c r="A568" s="76">
        <v>565</v>
      </c>
      <c r="B568" s="76" t="s">
        <v>580</v>
      </c>
      <c r="C568" s="76" t="s">
        <v>542</v>
      </c>
      <c r="G568" s="79"/>
    </row>
    <row r="569" s="72" customFormat="1" ht="30" customHeight="1" spans="1:7">
      <c r="A569" s="76">
        <v>566</v>
      </c>
      <c r="B569" s="76" t="s">
        <v>581</v>
      </c>
      <c r="C569" s="76" t="s">
        <v>542</v>
      </c>
      <c r="G569" s="79"/>
    </row>
    <row r="570" s="72" customFormat="1" ht="30" customHeight="1" spans="1:7">
      <c r="A570" s="76">
        <v>567</v>
      </c>
      <c r="B570" s="76" t="s">
        <v>582</v>
      </c>
      <c r="C570" s="76" t="s">
        <v>542</v>
      </c>
      <c r="G570" s="79"/>
    </row>
    <row r="571" s="72" customFormat="1" ht="30" customHeight="1" spans="1:7">
      <c r="A571" s="76">
        <v>568</v>
      </c>
      <c r="B571" s="76" t="s">
        <v>583</v>
      </c>
      <c r="C571" s="76" t="s">
        <v>542</v>
      </c>
      <c r="G571" s="79"/>
    </row>
    <row r="572" s="72" customFormat="1" ht="30" customHeight="1" spans="1:7">
      <c r="A572" s="76">
        <v>569</v>
      </c>
      <c r="B572" s="76" t="s">
        <v>584</v>
      </c>
      <c r="C572" s="76" t="s">
        <v>542</v>
      </c>
      <c r="G572" s="79"/>
    </row>
    <row r="573" s="72" customFormat="1" ht="30" customHeight="1" spans="1:7">
      <c r="A573" s="76">
        <v>570</v>
      </c>
      <c r="B573" s="76" t="s">
        <v>585</v>
      </c>
      <c r="C573" s="76" t="s">
        <v>542</v>
      </c>
      <c r="G573" s="79"/>
    </row>
    <row r="574" s="72" customFormat="1" ht="30" customHeight="1" spans="1:7">
      <c r="A574" s="76">
        <v>571</v>
      </c>
      <c r="B574" s="76" t="s">
        <v>586</v>
      </c>
      <c r="C574" s="76" t="s">
        <v>542</v>
      </c>
      <c r="G574" s="79"/>
    </row>
    <row r="575" s="72" customFormat="1" ht="30" customHeight="1" spans="1:7">
      <c r="A575" s="76">
        <v>572</v>
      </c>
      <c r="B575" s="76" t="s">
        <v>587</v>
      </c>
      <c r="C575" s="76" t="s">
        <v>542</v>
      </c>
      <c r="G575" s="79"/>
    </row>
    <row r="576" s="72" customFormat="1" ht="30" customHeight="1" spans="1:7">
      <c r="A576" s="76">
        <v>573</v>
      </c>
      <c r="B576" s="76" t="s">
        <v>588</v>
      </c>
      <c r="C576" s="76" t="s">
        <v>542</v>
      </c>
      <c r="G576" s="79"/>
    </row>
    <row r="577" s="72" customFormat="1" ht="30" customHeight="1" spans="1:7">
      <c r="A577" s="76">
        <v>574</v>
      </c>
      <c r="B577" s="76" t="s">
        <v>589</v>
      </c>
      <c r="C577" s="76" t="s">
        <v>542</v>
      </c>
      <c r="G577" s="79"/>
    </row>
    <row r="578" s="72" customFormat="1" ht="30" customHeight="1" spans="1:7">
      <c r="A578" s="76">
        <v>575</v>
      </c>
      <c r="B578" s="76" t="s">
        <v>590</v>
      </c>
      <c r="C578" s="76" t="s">
        <v>542</v>
      </c>
      <c r="G578" s="79"/>
    </row>
    <row r="579" s="72" customFormat="1" ht="30" customHeight="1" spans="1:7">
      <c r="A579" s="76">
        <v>576</v>
      </c>
      <c r="B579" s="76" t="s">
        <v>591</v>
      </c>
      <c r="C579" s="76" t="s">
        <v>542</v>
      </c>
      <c r="G579" s="79"/>
    </row>
    <row r="580" s="72" customFormat="1" ht="30" customHeight="1" spans="1:7">
      <c r="A580" s="76">
        <v>577</v>
      </c>
      <c r="B580" s="76" t="s">
        <v>592</v>
      </c>
      <c r="C580" s="76" t="s">
        <v>542</v>
      </c>
      <c r="G580" s="79"/>
    </row>
    <row r="581" s="72" customFormat="1" ht="30" customHeight="1" spans="1:7">
      <c r="A581" s="76">
        <v>578</v>
      </c>
      <c r="B581" s="76" t="s">
        <v>593</v>
      </c>
      <c r="C581" s="76" t="s">
        <v>542</v>
      </c>
      <c r="G581" s="79"/>
    </row>
    <row r="582" s="72" customFormat="1" ht="30" customHeight="1" spans="1:7">
      <c r="A582" s="76">
        <v>579</v>
      </c>
      <c r="B582" s="76" t="s">
        <v>594</v>
      </c>
      <c r="C582" s="76" t="s">
        <v>542</v>
      </c>
      <c r="G582" s="79"/>
    </row>
    <row r="583" s="72" customFormat="1" ht="30" customHeight="1" spans="1:7">
      <c r="A583" s="76">
        <v>580</v>
      </c>
      <c r="B583" s="76" t="s">
        <v>595</v>
      </c>
      <c r="C583" s="76" t="s">
        <v>542</v>
      </c>
      <c r="G583" s="79"/>
    </row>
    <row r="584" s="72" customFormat="1" ht="30" customHeight="1" spans="1:7">
      <c r="A584" s="76">
        <v>581</v>
      </c>
      <c r="B584" s="76" t="s">
        <v>596</v>
      </c>
      <c r="C584" s="76" t="s">
        <v>542</v>
      </c>
      <c r="G584" s="79"/>
    </row>
    <row r="585" s="72" customFormat="1" ht="30" customHeight="1" spans="1:7">
      <c r="A585" s="76">
        <v>582</v>
      </c>
      <c r="B585" s="76" t="s">
        <v>597</v>
      </c>
      <c r="C585" s="76" t="s">
        <v>542</v>
      </c>
      <c r="G585" s="79"/>
    </row>
    <row r="586" s="72" customFormat="1" ht="30" customHeight="1" spans="1:7">
      <c r="A586" s="76">
        <v>583</v>
      </c>
      <c r="B586" s="76" t="s">
        <v>598</v>
      </c>
      <c r="C586" s="76" t="s">
        <v>542</v>
      </c>
      <c r="G586" s="79"/>
    </row>
    <row r="587" s="72" customFormat="1" ht="30" customHeight="1" spans="1:7">
      <c r="A587" s="76">
        <v>584</v>
      </c>
      <c r="B587" s="76" t="s">
        <v>599</v>
      </c>
      <c r="C587" s="76" t="s">
        <v>542</v>
      </c>
      <c r="G587" s="79"/>
    </row>
    <row r="588" s="72" customFormat="1" ht="30" customHeight="1" spans="1:7">
      <c r="A588" s="76">
        <v>585</v>
      </c>
      <c r="B588" s="76" t="s">
        <v>600</v>
      </c>
      <c r="C588" s="76" t="s">
        <v>542</v>
      </c>
      <c r="G588" s="79"/>
    </row>
    <row r="589" s="72" customFormat="1" ht="30" customHeight="1" spans="1:7">
      <c r="A589" s="76">
        <v>586</v>
      </c>
      <c r="B589" s="76" t="s">
        <v>601</v>
      </c>
      <c r="C589" s="76" t="s">
        <v>542</v>
      </c>
      <c r="G589" s="79"/>
    </row>
    <row r="590" s="72" customFormat="1" ht="30" customHeight="1" spans="1:7">
      <c r="A590" s="76">
        <v>587</v>
      </c>
      <c r="B590" s="76" t="s">
        <v>602</v>
      </c>
      <c r="C590" s="76" t="s">
        <v>542</v>
      </c>
      <c r="G590" s="79"/>
    </row>
    <row r="591" s="72" customFormat="1" ht="30" customHeight="1" spans="1:7">
      <c r="A591" s="76">
        <v>588</v>
      </c>
      <c r="B591" s="76" t="s">
        <v>603</v>
      </c>
      <c r="C591" s="76" t="s">
        <v>542</v>
      </c>
      <c r="G591" s="79"/>
    </row>
    <row r="592" s="72" customFormat="1" ht="30" customHeight="1" spans="1:7">
      <c r="A592" s="76">
        <v>589</v>
      </c>
      <c r="B592" s="76" t="s">
        <v>604</v>
      </c>
      <c r="C592" s="76" t="s">
        <v>542</v>
      </c>
      <c r="G592" s="79"/>
    </row>
    <row r="593" s="72" customFormat="1" ht="30" customHeight="1" spans="1:7">
      <c r="A593" s="76">
        <v>590</v>
      </c>
      <c r="B593" s="76" t="s">
        <v>605</v>
      </c>
      <c r="C593" s="76" t="s">
        <v>542</v>
      </c>
      <c r="G593" s="79"/>
    </row>
    <row r="594" s="72" customFormat="1" ht="30" customHeight="1" spans="1:7">
      <c r="A594" s="76">
        <v>591</v>
      </c>
      <c r="B594" s="76" t="s">
        <v>606</v>
      </c>
      <c r="C594" s="76" t="s">
        <v>542</v>
      </c>
      <c r="G594" s="79"/>
    </row>
    <row r="595" s="72" customFormat="1" ht="30" customHeight="1" spans="1:7">
      <c r="A595" s="76">
        <v>592</v>
      </c>
      <c r="B595" s="76" t="s">
        <v>607</v>
      </c>
      <c r="C595" s="76" t="s">
        <v>542</v>
      </c>
      <c r="G595" s="79"/>
    </row>
    <row r="596" s="72" customFormat="1" ht="30" customHeight="1" spans="1:7">
      <c r="A596" s="76">
        <v>593</v>
      </c>
      <c r="B596" s="76" t="s">
        <v>608</v>
      </c>
      <c r="C596" s="76" t="s">
        <v>542</v>
      </c>
      <c r="G596" s="79"/>
    </row>
    <row r="597" s="72" customFormat="1" ht="30" customHeight="1" spans="1:7">
      <c r="A597" s="76">
        <v>594</v>
      </c>
      <c r="B597" s="76" t="s">
        <v>609</v>
      </c>
      <c r="C597" s="76" t="s">
        <v>542</v>
      </c>
      <c r="G597" s="79"/>
    </row>
    <row r="598" s="72" customFormat="1" ht="30" customHeight="1" spans="1:7">
      <c r="A598" s="76">
        <v>595</v>
      </c>
      <c r="B598" s="76" t="s">
        <v>610</v>
      </c>
      <c r="C598" s="76" t="s">
        <v>542</v>
      </c>
      <c r="G598" s="79"/>
    </row>
    <row r="599" s="72" customFormat="1" ht="30" customHeight="1" spans="1:7">
      <c r="A599" s="76">
        <v>596</v>
      </c>
      <c r="B599" s="76" t="s">
        <v>611</v>
      </c>
      <c r="C599" s="76" t="s">
        <v>542</v>
      </c>
      <c r="G599" s="79"/>
    </row>
    <row r="600" s="72" customFormat="1" ht="30" customHeight="1" spans="1:7">
      <c r="A600" s="76">
        <v>597</v>
      </c>
      <c r="B600" s="76" t="s">
        <v>612</v>
      </c>
      <c r="C600" s="76" t="s">
        <v>542</v>
      </c>
      <c r="G600" s="79"/>
    </row>
    <row r="601" s="72" customFormat="1" ht="30" customHeight="1" spans="1:7">
      <c r="A601" s="76">
        <v>598</v>
      </c>
      <c r="B601" s="76" t="s">
        <v>613</v>
      </c>
      <c r="C601" s="76" t="s">
        <v>542</v>
      </c>
      <c r="G601" s="79"/>
    </row>
    <row r="602" s="72" customFormat="1" ht="30" customHeight="1" spans="1:7">
      <c r="A602" s="76">
        <v>599</v>
      </c>
      <c r="B602" s="76" t="s">
        <v>614</v>
      </c>
      <c r="C602" s="76" t="s">
        <v>542</v>
      </c>
      <c r="G602" s="79"/>
    </row>
    <row r="603" s="72" customFormat="1" ht="30" customHeight="1" spans="1:7">
      <c r="A603" s="76">
        <v>600</v>
      </c>
      <c r="B603" s="76" t="s">
        <v>615</v>
      </c>
      <c r="C603" s="76" t="s">
        <v>542</v>
      </c>
      <c r="G603" s="79"/>
    </row>
    <row r="604" s="72" customFormat="1" ht="30" customHeight="1" spans="1:7">
      <c r="A604" s="76">
        <v>601</v>
      </c>
      <c r="B604" s="76" t="s">
        <v>616</v>
      </c>
      <c r="C604" s="76" t="s">
        <v>542</v>
      </c>
      <c r="G604" s="79"/>
    </row>
    <row r="605" s="72" customFormat="1" ht="30" customHeight="1" spans="1:7">
      <c r="A605" s="76">
        <v>602</v>
      </c>
      <c r="B605" s="76" t="s">
        <v>617</v>
      </c>
      <c r="C605" s="76" t="s">
        <v>542</v>
      </c>
      <c r="G605" s="79"/>
    </row>
    <row r="606" s="72" customFormat="1" ht="30" customHeight="1" spans="1:7">
      <c r="A606" s="76">
        <v>603</v>
      </c>
      <c r="B606" s="76" t="s">
        <v>618</v>
      </c>
      <c r="C606" s="76" t="s">
        <v>542</v>
      </c>
      <c r="G606" s="79"/>
    </row>
    <row r="607" s="72" customFormat="1" ht="30" customHeight="1" spans="1:7">
      <c r="A607" s="76">
        <v>604</v>
      </c>
      <c r="B607" s="76" t="s">
        <v>619</v>
      </c>
      <c r="C607" s="76" t="s">
        <v>542</v>
      </c>
      <c r="G607" s="79"/>
    </row>
    <row r="608" s="72" customFormat="1" ht="30" customHeight="1" spans="1:7">
      <c r="A608" s="76">
        <v>605</v>
      </c>
      <c r="B608" s="76" t="s">
        <v>620</v>
      </c>
      <c r="C608" s="76" t="s">
        <v>542</v>
      </c>
      <c r="G608" s="79"/>
    </row>
    <row r="609" s="72" customFormat="1" ht="30" customHeight="1" spans="1:7">
      <c r="A609" s="76">
        <v>606</v>
      </c>
      <c r="B609" s="76" t="s">
        <v>621</v>
      </c>
      <c r="C609" s="76" t="s">
        <v>542</v>
      </c>
      <c r="G609" s="79"/>
    </row>
    <row r="610" s="72" customFormat="1" ht="30" customHeight="1" spans="1:7">
      <c r="A610" s="76">
        <v>607</v>
      </c>
      <c r="B610" s="76" t="s">
        <v>622</v>
      </c>
      <c r="C610" s="76" t="s">
        <v>542</v>
      </c>
      <c r="G610" s="79"/>
    </row>
    <row r="611" s="72" customFormat="1" ht="30" customHeight="1" spans="1:7">
      <c r="A611" s="76">
        <v>608</v>
      </c>
      <c r="B611" s="76" t="s">
        <v>623</v>
      </c>
      <c r="C611" s="76" t="s">
        <v>542</v>
      </c>
      <c r="G611" s="79"/>
    </row>
    <row r="612" s="72" customFormat="1" ht="30" customHeight="1" spans="1:7">
      <c r="A612" s="76">
        <v>609</v>
      </c>
      <c r="B612" s="76" t="s">
        <v>624</v>
      </c>
      <c r="C612" s="76" t="s">
        <v>542</v>
      </c>
      <c r="G612" s="79"/>
    </row>
    <row r="613" s="72" customFormat="1" ht="30" customHeight="1" spans="1:7">
      <c r="A613" s="76">
        <v>610</v>
      </c>
      <c r="B613" s="76" t="s">
        <v>625</v>
      </c>
      <c r="C613" s="76" t="s">
        <v>542</v>
      </c>
      <c r="G613" s="79"/>
    </row>
    <row r="614" s="72" customFormat="1" ht="30" customHeight="1" spans="1:7">
      <c r="A614" s="76">
        <v>611</v>
      </c>
      <c r="B614" s="76" t="s">
        <v>626</v>
      </c>
      <c r="C614" s="76" t="s">
        <v>542</v>
      </c>
      <c r="G614" s="79"/>
    </row>
    <row r="615" s="72" customFormat="1" ht="30" customHeight="1" spans="1:7">
      <c r="A615" s="76">
        <v>612</v>
      </c>
      <c r="B615" s="76" t="s">
        <v>627</v>
      </c>
      <c r="C615" s="76" t="s">
        <v>542</v>
      </c>
      <c r="G615" s="79"/>
    </row>
    <row r="616" s="72" customFormat="1" ht="30" customHeight="1" spans="1:7">
      <c r="A616" s="76">
        <v>613</v>
      </c>
      <c r="B616" s="76" t="s">
        <v>628</v>
      </c>
      <c r="C616" s="76" t="s">
        <v>542</v>
      </c>
      <c r="G616" s="79"/>
    </row>
    <row r="617" s="72" customFormat="1" ht="30" customHeight="1" spans="1:7">
      <c r="A617" s="76">
        <v>614</v>
      </c>
      <c r="B617" s="76" t="s">
        <v>629</v>
      </c>
      <c r="C617" s="76" t="s">
        <v>542</v>
      </c>
      <c r="G617" s="79"/>
    </row>
    <row r="618" s="72" customFormat="1" ht="30" customHeight="1" spans="1:7">
      <c r="A618" s="76">
        <v>615</v>
      </c>
      <c r="B618" s="76" t="s">
        <v>630</v>
      </c>
      <c r="C618" s="76" t="s">
        <v>542</v>
      </c>
      <c r="G618" s="79"/>
    </row>
    <row r="619" s="72" customFormat="1" ht="30" customHeight="1" spans="1:7">
      <c r="A619" s="76">
        <v>616</v>
      </c>
      <c r="B619" s="76" t="s">
        <v>631</v>
      </c>
      <c r="C619" s="76" t="s">
        <v>542</v>
      </c>
      <c r="G619" s="79"/>
    </row>
    <row r="620" s="72" customFormat="1" ht="30" customHeight="1" spans="1:7">
      <c r="A620" s="76">
        <v>617</v>
      </c>
      <c r="B620" s="76" t="s">
        <v>632</v>
      </c>
      <c r="C620" s="76" t="s">
        <v>633</v>
      </c>
      <c r="G620" s="79"/>
    </row>
    <row r="621" s="72" customFormat="1" ht="30" customHeight="1" spans="1:7">
      <c r="A621" s="76">
        <v>618</v>
      </c>
      <c r="B621" s="76" t="s">
        <v>634</v>
      </c>
      <c r="C621" s="76" t="s">
        <v>633</v>
      </c>
      <c r="G621" s="79"/>
    </row>
    <row r="622" s="72" customFormat="1" ht="30" customHeight="1" spans="1:7">
      <c r="A622" s="76">
        <v>619</v>
      </c>
      <c r="B622" s="76" t="s">
        <v>635</v>
      </c>
      <c r="C622" s="76" t="s">
        <v>633</v>
      </c>
      <c r="G622" s="79"/>
    </row>
    <row r="623" s="72" customFormat="1" ht="30" customHeight="1" spans="1:7">
      <c r="A623" s="76">
        <v>620</v>
      </c>
      <c r="B623" s="76" t="s">
        <v>636</v>
      </c>
      <c r="C623" s="76" t="s">
        <v>633</v>
      </c>
      <c r="G623" s="79"/>
    </row>
    <row r="624" s="72" customFormat="1" ht="30" customHeight="1" spans="1:7">
      <c r="A624" s="76">
        <v>621</v>
      </c>
      <c r="B624" s="76" t="s">
        <v>637</v>
      </c>
      <c r="C624" s="76" t="s">
        <v>633</v>
      </c>
      <c r="G624" s="79"/>
    </row>
    <row r="625" s="72" customFormat="1" ht="30" customHeight="1" spans="1:7">
      <c r="A625" s="76">
        <v>622</v>
      </c>
      <c r="B625" s="76" t="s">
        <v>638</v>
      </c>
      <c r="C625" s="76" t="s">
        <v>633</v>
      </c>
      <c r="G625" s="79"/>
    </row>
    <row r="626" s="72" customFormat="1" ht="30" customHeight="1" spans="1:7">
      <c r="A626" s="76">
        <v>623</v>
      </c>
      <c r="B626" s="76" t="s">
        <v>639</v>
      </c>
      <c r="C626" s="76" t="s">
        <v>633</v>
      </c>
      <c r="G626" s="79"/>
    </row>
    <row r="627" s="72" customFormat="1" ht="30" customHeight="1" spans="1:7">
      <c r="A627" s="76">
        <v>624</v>
      </c>
      <c r="B627" s="76" t="s">
        <v>640</v>
      </c>
      <c r="C627" s="76" t="s">
        <v>633</v>
      </c>
      <c r="G627" s="79"/>
    </row>
    <row r="628" s="72" customFormat="1" ht="30" customHeight="1" spans="1:7">
      <c r="A628" s="76">
        <v>625</v>
      </c>
      <c r="B628" s="76" t="s">
        <v>641</v>
      </c>
      <c r="C628" s="76" t="s">
        <v>633</v>
      </c>
      <c r="G628" s="79"/>
    </row>
    <row r="629" s="72" customFormat="1" ht="30" customHeight="1" spans="1:7">
      <c r="A629" s="76">
        <v>626</v>
      </c>
      <c r="B629" s="76" t="s">
        <v>642</v>
      </c>
      <c r="C629" s="76" t="s">
        <v>633</v>
      </c>
      <c r="G629" s="79"/>
    </row>
    <row r="630" s="72" customFormat="1" ht="30" customHeight="1" spans="1:7">
      <c r="A630" s="76">
        <v>627</v>
      </c>
      <c r="B630" s="76" t="s">
        <v>643</v>
      </c>
      <c r="C630" s="76" t="s">
        <v>633</v>
      </c>
      <c r="G630" s="79"/>
    </row>
    <row r="631" s="72" customFormat="1" ht="30" customHeight="1" spans="1:7">
      <c r="A631" s="76">
        <v>628</v>
      </c>
      <c r="B631" s="76" t="s">
        <v>644</v>
      </c>
      <c r="C631" s="76" t="s">
        <v>633</v>
      </c>
      <c r="G631" s="79"/>
    </row>
    <row r="632" s="72" customFormat="1" ht="30" customHeight="1" spans="1:7">
      <c r="A632" s="76">
        <v>629</v>
      </c>
      <c r="B632" s="76" t="s">
        <v>645</v>
      </c>
      <c r="C632" s="76" t="s">
        <v>633</v>
      </c>
      <c r="G632" s="79"/>
    </row>
    <row r="633" s="72" customFormat="1" ht="30" customHeight="1" spans="1:7">
      <c r="A633" s="76">
        <v>630</v>
      </c>
      <c r="B633" s="76" t="s">
        <v>646</v>
      </c>
      <c r="C633" s="76" t="s">
        <v>633</v>
      </c>
      <c r="G633" s="79"/>
    </row>
    <row r="634" s="72" customFormat="1" ht="30" customHeight="1" spans="1:7">
      <c r="A634" s="76">
        <v>631</v>
      </c>
      <c r="B634" s="76" t="s">
        <v>647</v>
      </c>
      <c r="C634" s="76" t="s">
        <v>633</v>
      </c>
      <c r="G634" s="79"/>
    </row>
    <row r="635" s="72" customFormat="1" ht="30" customHeight="1" spans="1:7">
      <c r="A635" s="76">
        <v>632</v>
      </c>
      <c r="B635" s="76" t="s">
        <v>648</v>
      </c>
      <c r="C635" s="76" t="s">
        <v>633</v>
      </c>
      <c r="G635" s="79"/>
    </row>
    <row r="636" s="72" customFormat="1" ht="30" customHeight="1" spans="1:7">
      <c r="A636" s="76">
        <v>633</v>
      </c>
      <c r="B636" s="76" t="s">
        <v>649</v>
      </c>
      <c r="C636" s="76" t="s">
        <v>633</v>
      </c>
      <c r="G636" s="79"/>
    </row>
    <row r="637" s="72" customFormat="1" ht="30" customHeight="1" spans="1:7">
      <c r="A637" s="76">
        <v>634</v>
      </c>
      <c r="B637" s="76" t="s">
        <v>650</v>
      </c>
      <c r="C637" s="76" t="s">
        <v>633</v>
      </c>
      <c r="G637" s="79"/>
    </row>
    <row r="638" s="72" customFormat="1" ht="30" customHeight="1" spans="1:7">
      <c r="A638" s="76">
        <v>635</v>
      </c>
      <c r="B638" s="76" t="s">
        <v>651</v>
      </c>
      <c r="C638" s="76" t="s">
        <v>633</v>
      </c>
      <c r="G638" s="79"/>
    </row>
    <row r="639" s="72" customFormat="1" ht="30" customHeight="1" spans="1:7">
      <c r="A639" s="76">
        <v>636</v>
      </c>
      <c r="B639" s="76" t="s">
        <v>652</v>
      </c>
      <c r="C639" s="76" t="s">
        <v>633</v>
      </c>
      <c r="G639" s="79"/>
    </row>
    <row r="640" s="72" customFormat="1" ht="30" customHeight="1" spans="1:7">
      <c r="A640" s="76">
        <v>637</v>
      </c>
      <c r="B640" s="76" t="s">
        <v>653</v>
      </c>
      <c r="C640" s="76" t="s">
        <v>633</v>
      </c>
      <c r="G640" s="79"/>
    </row>
    <row r="641" s="72" customFormat="1" ht="30" customHeight="1" spans="1:7">
      <c r="A641" s="76">
        <v>638</v>
      </c>
      <c r="B641" s="76" t="s">
        <v>654</v>
      </c>
      <c r="C641" s="76" t="s">
        <v>633</v>
      </c>
      <c r="G641" s="79"/>
    </row>
    <row r="642" s="72" customFormat="1" ht="30" customHeight="1" spans="1:7">
      <c r="A642" s="76">
        <v>639</v>
      </c>
      <c r="B642" s="76" t="s">
        <v>655</v>
      </c>
      <c r="C642" s="76" t="s">
        <v>633</v>
      </c>
      <c r="G642" s="79"/>
    </row>
    <row r="643" s="72" customFormat="1" ht="30" customHeight="1" spans="1:7">
      <c r="A643" s="76">
        <v>640</v>
      </c>
      <c r="B643" s="76" t="s">
        <v>656</v>
      </c>
      <c r="C643" s="76" t="s">
        <v>633</v>
      </c>
      <c r="G643" s="79"/>
    </row>
    <row r="644" s="72" customFormat="1" ht="30" customHeight="1" spans="1:7">
      <c r="A644" s="76">
        <v>641</v>
      </c>
      <c r="B644" s="76" t="s">
        <v>657</v>
      </c>
      <c r="C644" s="76" t="s">
        <v>633</v>
      </c>
      <c r="G644" s="79"/>
    </row>
    <row r="645" s="72" customFormat="1" ht="30" customHeight="1" spans="1:7">
      <c r="A645" s="76">
        <v>642</v>
      </c>
      <c r="B645" s="76" t="s">
        <v>658</v>
      </c>
      <c r="C645" s="76" t="s">
        <v>633</v>
      </c>
      <c r="G645" s="79"/>
    </row>
    <row r="646" s="72" customFormat="1" ht="30" customHeight="1" spans="1:7">
      <c r="A646" s="76">
        <v>643</v>
      </c>
      <c r="B646" s="76" t="s">
        <v>659</v>
      </c>
      <c r="C646" s="76" t="s">
        <v>633</v>
      </c>
      <c r="G646" s="79"/>
    </row>
    <row r="647" s="72" customFormat="1" ht="30" customHeight="1" spans="1:7">
      <c r="A647" s="76">
        <v>644</v>
      </c>
      <c r="B647" s="76" t="s">
        <v>660</v>
      </c>
      <c r="C647" s="76" t="s">
        <v>633</v>
      </c>
      <c r="G647" s="79"/>
    </row>
    <row r="648" s="72" customFormat="1" ht="30" customHeight="1" spans="1:7">
      <c r="A648" s="76">
        <v>645</v>
      </c>
      <c r="B648" s="76" t="s">
        <v>661</v>
      </c>
      <c r="C648" s="76" t="s">
        <v>633</v>
      </c>
      <c r="G648" s="79"/>
    </row>
    <row r="649" s="72" customFormat="1" ht="30" customHeight="1" spans="1:7">
      <c r="A649" s="76">
        <v>646</v>
      </c>
      <c r="B649" s="76" t="s">
        <v>662</v>
      </c>
      <c r="C649" s="76" t="s">
        <v>633</v>
      </c>
      <c r="G649" s="79"/>
    </row>
    <row r="650" s="72" customFormat="1" ht="30" customHeight="1" spans="1:7">
      <c r="A650" s="76">
        <v>647</v>
      </c>
      <c r="B650" s="76" t="s">
        <v>663</v>
      </c>
      <c r="C650" s="76" t="s">
        <v>633</v>
      </c>
      <c r="G650" s="79"/>
    </row>
    <row r="651" s="72" customFormat="1" ht="30" customHeight="1" spans="1:7">
      <c r="A651" s="76">
        <v>648</v>
      </c>
      <c r="B651" s="76" t="s">
        <v>664</v>
      </c>
      <c r="C651" s="76" t="s">
        <v>633</v>
      </c>
      <c r="G651" s="79"/>
    </row>
    <row r="652" s="72" customFormat="1" ht="30" customHeight="1" spans="1:7">
      <c r="A652" s="76">
        <v>649</v>
      </c>
      <c r="B652" s="76" t="s">
        <v>665</v>
      </c>
      <c r="C652" s="76" t="s">
        <v>633</v>
      </c>
      <c r="G652" s="79"/>
    </row>
    <row r="653" s="72" customFormat="1" ht="30" customHeight="1" spans="1:7">
      <c r="A653" s="76">
        <v>650</v>
      </c>
      <c r="B653" s="76" t="s">
        <v>666</v>
      </c>
      <c r="C653" s="76" t="s">
        <v>633</v>
      </c>
      <c r="G653" s="79"/>
    </row>
    <row r="654" s="72" customFormat="1" ht="30" customHeight="1" spans="1:7">
      <c r="A654" s="76">
        <v>651</v>
      </c>
      <c r="B654" s="76" t="s">
        <v>667</v>
      </c>
      <c r="C654" s="76" t="s">
        <v>633</v>
      </c>
      <c r="G654" s="79"/>
    </row>
    <row r="655" s="72" customFormat="1" ht="30" customHeight="1" spans="1:7">
      <c r="A655" s="76">
        <v>652</v>
      </c>
      <c r="B655" s="76" t="s">
        <v>668</v>
      </c>
      <c r="C655" s="76" t="s">
        <v>633</v>
      </c>
      <c r="G655" s="79"/>
    </row>
    <row r="656" s="72" customFormat="1" ht="30" customHeight="1" spans="1:7">
      <c r="A656" s="76">
        <v>653</v>
      </c>
      <c r="B656" s="76" t="s">
        <v>669</v>
      </c>
      <c r="C656" s="76" t="s">
        <v>633</v>
      </c>
      <c r="G656" s="79"/>
    </row>
    <row r="657" s="72" customFormat="1" ht="30" customHeight="1" spans="1:7">
      <c r="A657" s="76">
        <v>654</v>
      </c>
      <c r="B657" s="76" t="s">
        <v>670</v>
      </c>
      <c r="C657" s="76" t="s">
        <v>633</v>
      </c>
      <c r="G657" s="79"/>
    </row>
    <row r="658" s="72" customFormat="1" ht="30" customHeight="1" spans="1:7">
      <c r="A658" s="76">
        <v>655</v>
      </c>
      <c r="B658" s="76" t="s">
        <v>671</v>
      </c>
      <c r="C658" s="76" t="s">
        <v>633</v>
      </c>
      <c r="G658" s="79"/>
    </row>
    <row r="659" s="72" customFormat="1" ht="30" customHeight="1" spans="1:7">
      <c r="A659" s="76">
        <v>656</v>
      </c>
      <c r="B659" s="76" t="s">
        <v>672</v>
      </c>
      <c r="C659" s="76" t="s">
        <v>633</v>
      </c>
      <c r="G659" s="79"/>
    </row>
    <row r="660" s="72" customFormat="1" ht="30" customHeight="1" spans="1:7">
      <c r="A660" s="76">
        <v>657</v>
      </c>
      <c r="B660" s="76" t="s">
        <v>673</v>
      </c>
      <c r="C660" s="76" t="s">
        <v>633</v>
      </c>
      <c r="G660" s="79"/>
    </row>
    <row r="661" s="72" customFormat="1" ht="30" customHeight="1" spans="1:7">
      <c r="A661" s="76">
        <v>658</v>
      </c>
      <c r="B661" s="76" t="s">
        <v>674</v>
      </c>
      <c r="C661" s="76" t="s">
        <v>633</v>
      </c>
      <c r="G661" s="79"/>
    </row>
    <row r="662" s="72" customFormat="1" ht="30" customHeight="1" spans="1:7">
      <c r="A662" s="76">
        <v>659</v>
      </c>
      <c r="B662" s="76" t="s">
        <v>675</v>
      </c>
      <c r="C662" s="76" t="s">
        <v>633</v>
      </c>
      <c r="G662" s="79"/>
    </row>
    <row r="663" s="72" customFormat="1" ht="30" customHeight="1" spans="1:7">
      <c r="A663" s="76">
        <v>660</v>
      </c>
      <c r="B663" s="76" t="s">
        <v>676</v>
      </c>
      <c r="C663" s="76" t="s">
        <v>633</v>
      </c>
      <c r="G663" s="79"/>
    </row>
    <row r="664" s="72" customFormat="1" ht="30" customHeight="1" spans="1:7">
      <c r="A664" s="76">
        <v>661</v>
      </c>
      <c r="B664" s="76" t="s">
        <v>677</v>
      </c>
      <c r="C664" s="76" t="s">
        <v>633</v>
      </c>
      <c r="G664" s="79"/>
    </row>
    <row r="665" s="72" customFormat="1" ht="30" customHeight="1" spans="1:7">
      <c r="A665" s="76">
        <v>662</v>
      </c>
      <c r="B665" s="76" t="s">
        <v>678</v>
      </c>
      <c r="C665" s="76" t="s">
        <v>633</v>
      </c>
      <c r="G665" s="79"/>
    </row>
    <row r="666" s="72" customFormat="1" ht="30" customHeight="1" spans="1:7">
      <c r="A666" s="76">
        <v>663</v>
      </c>
      <c r="B666" s="76" t="s">
        <v>679</v>
      </c>
      <c r="C666" s="76" t="s">
        <v>633</v>
      </c>
      <c r="G666" s="79"/>
    </row>
    <row r="667" s="72" customFormat="1" ht="30" customHeight="1" spans="1:7">
      <c r="A667" s="76">
        <v>664</v>
      </c>
      <c r="B667" s="76" t="s">
        <v>680</v>
      </c>
      <c r="C667" s="76" t="s">
        <v>633</v>
      </c>
      <c r="G667" s="79"/>
    </row>
    <row r="668" s="72" customFormat="1" ht="30" customHeight="1" spans="1:7">
      <c r="A668" s="76">
        <v>665</v>
      </c>
      <c r="B668" s="76" t="s">
        <v>681</v>
      </c>
      <c r="C668" s="76" t="s">
        <v>633</v>
      </c>
      <c r="G668" s="79"/>
    </row>
    <row r="669" s="72" customFormat="1" ht="30" customHeight="1" spans="1:7">
      <c r="A669" s="76">
        <v>666</v>
      </c>
      <c r="B669" s="76" t="s">
        <v>682</v>
      </c>
      <c r="C669" s="76" t="s">
        <v>633</v>
      </c>
      <c r="G669" s="79"/>
    </row>
    <row r="670" s="72" customFormat="1" ht="30" customHeight="1" spans="1:7">
      <c r="A670" s="76">
        <v>667</v>
      </c>
      <c r="B670" s="76" t="s">
        <v>683</v>
      </c>
      <c r="C670" s="76" t="s">
        <v>633</v>
      </c>
      <c r="G670" s="79"/>
    </row>
    <row r="671" s="72" customFormat="1" ht="30" customHeight="1" spans="1:7">
      <c r="A671" s="76">
        <v>668</v>
      </c>
      <c r="B671" s="76" t="s">
        <v>684</v>
      </c>
      <c r="C671" s="76" t="s">
        <v>633</v>
      </c>
      <c r="G671" s="79"/>
    </row>
    <row r="672" s="72" customFormat="1" ht="30" customHeight="1" spans="1:7">
      <c r="A672" s="76">
        <v>669</v>
      </c>
      <c r="B672" s="76" t="s">
        <v>685</v>
      </c>
      <c r="C672" s="76" t="s">
        <v>633</v>
      </c>
      <c r="G672" s="79"/>
    </row>
    <row r="673" s="72" customFormat="1" ht="30" customHeight="1" spans="1:7">
      <c r="A673" s="76">
        <v>670</v>
      </c>
      <c r="B673" s="76" t="s">
        <v>686</v>
      </c>
      <c r="C673" s="76" t="s">
        <v>633</v>
      </c>
      <c r="G673" s="79"/>
    </row>
    <row r="674" s="72" customFormat="1" ht="30" customHeight="1" spans="1:7">
      <c r="A674" s="76">
        <v>671</v>
      </c>
      <c r="B674" s="76" t="s">
        <v>687</v>
      </c>
      <c r="C674" s="76" t="s">
        <v>633</v>
      </c>
      <c r="G674" s="79"/>
    </row>
    <row r="675" s="72" customFormat="1" ht="30" customHeight="1" spans="1:7">
      <c r="A675" s="76">
        <v>672</v>
      </c>
      <c r="B675" s="76" t="s">
        <v>688</v>
      </c>
      <c r="C675" s="76" t="s">
        <v>689</v>
      </c>
      <c r="G675" s="79"/>
    </row>
    <row r="676" s="72" customFormat="1" ht="30" customHeight="1" spans="1:7">
      <c r="A676" s="76">
        <v>673</v>
      </c>
      <c r="B676" s="76" t="s">
        <v>690</v>
      </c>
      <c r="C676" s="82" t="s">
        <v>689</v>
      </c>
      <c r="G676" s="79"/>
    </row>
    <row r="677" s="72" customFormat="1" ht="30" customHeight="1" spans="1:7">
      <c r="A677" s="76">
        <v>674</v>
      </c>
      <c r="B677" s="76" t="s">
        <v>691</v>
      </c>
      <c r="C677" s="76" t="s">
        <v>689</v>
      </c>
      <c r="G677" s="79"/>
    </row>
    <row r="678" s="72" customFormat="1" ht="30" customHeight="1" spans="1:7">
      <c r="A678" s="76">
        <v>675</v>
      </c>
      <c r="B678" s="76" t="s">
        <v>692</v>
      </c>
      <c r="C678" s="76" t="s">
        <v>689</v>
      </c>
      <c r="G678" s="79"/>
    </row>
    <row r="679" s="72" customFormat="1" ht="30" customHeight="1" spans="1:7">
      <c r="A679" s="76">
        <v>676</v>
      </c>
      <c r="B679" s="76" t="s">
        <v>693</v>
      </c>
      <c r="C679" s="76" t="s">
        <v>689</v>
      </c>
      <c r="G679" s="79"/>
    </row>
    <row r="680" s="72" customFormat="1" ht="30" customHeight="1" spans="1:7">
      <c r="A680" s="76">
        <v>677</v>
      </c>
      <c r="B680" s="76" t="s">
        <v>694</v>
      </c>
      <c r="C680" s="76" t="s">
        <v>689</v>
      </c>
      <c r="G680" s="79"/>
    </row>
    <row r="681" s="72" customFormat="1" ht="30" customHeight="1" spans="1:7">
      <c r="A681" s="76">
        <v>678</v>
      </c>
      <c r="B681" s="76" t="s">
        <v>695</v>
      </c>
      <c r="C681" s="76" t="s">
        <v>689</v>
      </c>
      <c r="G681" s="79"/>
    </row>
    <row r="682" s="72" customFormat="1" ht="30" customHeight="1" spans="1:7">
      <c r="A682" s="76">
        <v>679</v>
      </c>
      <c r="B682" s="76" t="s">
        <v>696</v>
      </c>
      <c r="C682" s="76" t="s">
        <v>689</v>
      </c>
      <c r="G682" s="79"/>
    </row>
    <row r="683" s="72" customFormat="1" ht="30" customHeight="1" spans="1:7">
      <c r="A683" s="76">
        <v>680</v>
      </c>
      <c r="B683" s="76" t="s">
        <v>697</v>
      </c>
      <c r="C683" s="76" t="s">
        <v>689</v>
      </c>
      <c r="G683" s="79"/>
    </row>
    <row r="684" s="72" customFormat="1" ht="30" customHeight="1" spans="1:7">
      <c r="A684" s="76">
        <v>681</v>
      </c>
      <c r="B684" s="76" t="s">
        <v>698</v>
      </c>
      <c r="C684" s="76" t="s">
        <v>689</v>
      </c>
      <c r="G684" s="79"/>
    </row>
    <row r="685" s="72" customFormat="1" ht="30" customHeight="1" spans="1:7">
      <c r="A685" s="76">
        <v>682</v>
      </c>
      <c r="B685" s="76" t="s">
        <v>699</v>
      </c>
      <c r="C685" s="76" t="s">
        <v>689</v>
      </c>
      <c r="G685" s="79"/>
    </row>
    <row r="686" s="72" customFormat="1" ht="30" customHeight="1" spans="1:7">
      <c r="A686" s="76">
        <v>683</v>
      </c>
      <c r="B686" s="76" t="s">
        <v>700</v>
      </c>
      <c r="C686" s="76" t="s">
        <v>689</v>
      </c>
      <c r="G686" s="79"/>
    </row>
    <row r="687" s="72" customFormat="1" ht="30" customHeight="1" spans="1:7">
      <c r="A687" s="76">
        <v>684</v>
      </c>
      <c r="B687" s="76" t="s">
        <v>701</v>
      </c>
      <c r="C687" s="76" t="s">
        <v>689</v>
      </c>
      <c r="G687" s="79"/>
    </row>
    <row r="688" s="72" customFormat="1" ht="30" customHeight="1" spans="1:7">
      <c r="A688" s="76">
        <v>685</v>
      </c>
      <c r="B688" s="76" t="s">
        <v>702</v>
      </c>
      <c r="C688" s="76" t="s">
        <v>689</v>
      </c>
      <c r="G688" s="79"/>
    </row>
    <row r="689" s="72" customFormat="1" ht="30" customHeight="1" spans="1:7">
      <c r="A689" s="76">
        <v>686</v>
      </c>
      <c r="B689" s="76" t="s">
        <v>703</v>
      </c>
      <c r="C689" s="76" t="s">
        <v>689</v>
      </c>
      <c r="G689" s="79"/>
    </row>
    <row r="690" s="72" customFormat="1" ht="30" customHeight="1" spans="1:7">
      <c r="A690" s="76">
        <v>687</v>
      </c>
      <c r="B690" s="76" t="s">
        <v>704</v>
      </c>
      <c r="C690" s="76" t="s">
        <v>689</v>
      </c>
      <c r="G690" s="79"/>
    </row>
    <row r="691" s="72" customFormat="1" ht="30" customHeight="1" spans="1:7">
      <c r="A691" s="76">
        <v>688</v>
      </c>
      <c r="B691" s="76" t="s">
        <v>705</v>
      </c>
      <c r="C691" s="76" t="s">
        <v>689</v>
      </c>
      <c r="G691" s="79"/>
    </row>
    <row r="692" s="72" customFormat="1" ht="30" customHeight="1" spans="1:7">
      <c r="A692" s="76">
        <v>689</v>
      </c>
      <c r="B692" s="76" t="s">
        <v>706</v>
      </c>
      <c r="C692" s="76" t="s">
        <v>689</v>
      </c>
      <c r="G692" s="79"/>
    </row>
    <row r="693" s="72" customFormat="1" ht="30" customHeight="1" spans="1:7">
      <c r="A693" s="76">
        <v>690</v>
      </c>
      <c r="B693" s="76" t="s">
        <v>707</v>
      </c>
      <c r="C693" s="76" t="s">
        <v>689</v>
      </c>
      <c r="G693" s="79"/>
    </row>
    <row r="694" s="72" customFormat="1" ht="30" customHeight="1" spans="1:7">
      <c r="A694" s="76">
        <v>691</v>
      </c>
      <c r="B694" s="76" t="s">
        <v>708</v>
      </c>
      <c r="C694" s="76" t="s">
        <v>689</v>
      </c>
      <c r="G694" s="79"/>
    </row>
    <row r="695" s="72" customFormat="1" ht="30" customHeight="1" spans="1:7">
      <c r="A695" s="76">
        <v>692</v>
      </c>
      <c r="B695" s="76" t="s">
        <v>709</v>
      </c>
      <c r="C695" s="76" t="s">
        <v>689</v>
      </c>
      <c r="G695" s="79"/>
    </row>
    <row r="696" s="72" customFormat="1" ht="30" customHeight="1" spans="1:7">
      <c r="A696" s="76">
        <v>693</v>
      </c>
      <c r="B696" s="76" t="s">
        <v>710</v>
      </c>
      <c r="C696" s="76" t="s">
        <v>689</v>
      </c>
      <c r="G696" s="79"/>
    </row>
    <row r="697" s="72" customFormat="1" ht="30" customHeight="1" spans="1:7">
      <c r="A697" s="76">
        <v>694</v>
      </c>
      <c r="B697" s="76" t="s">
        <v>711</v>
      </c>
      <c r="C697" s="76" t="s">
        <v>689</v>
      </c>
      <c r="G697" s="79"/>
    </row>
    <row r="698" s="72" customFormat="1" ht="30" customHeight="1" spans="1:7">
      <c r="A698" s="76">
        <v>695</v>
      </c>
      <c r="B698" s="76" t="s">
        <v>712</v>
      </c>
      <c r="C698" s="76" t="s">
        <v>689</v>
      </c>
      <c r="G698" s="79"/>
    </row>
    <row r="699" s="72" customFormat="1" ht="30" customHeight="1" spans="1:7">
      <c r="A699" s="76">
        <v>696</v>
      </c>
      <c r="B699" s="76" t="s">
        <v>713</v>
      </c>
      <c r="C699" s="76" t="s">
        <v>689</v>
      </c>
      <c r="G699" s="79"/>
    </row>
    <row r="700" s="72" customFormat="1" ht="30" customHeight="1" spans="1:7">
      <c r="A700" s="76">
        <v>697</v>
      </c>
      <c r="B700" s="76" t="s">
        <v>714</v>
      </c>
      <c r="C700" s="76" t="s">
        <v>689</v>
      </c>
      <c r="G700" s="79"/>
    </row>
    <row r="701" s="72" customFormat="1" ht="30" customHeight="1" spans="1:7">
      <c r="A701" s="76">
        <v>698</v>
      </c>
      <c r="B701" s="76" t="s">
        <v>715</v>
      </c>
      <c r="C701" s="76" t="s">
        <v>716</v>
      </c>
      <c r="G701" s="79"/>
    </row>
    <row r="702" s="72" customFormat="1" ht="30" customHeight="1" spans="1:7">
      <c r="A702" s="76">
        <v>699</v>
      </c>
      <c r="B702" s="76" t="s">
        <v>717</v>
      </c>
      <c r="C702" s="76" t="s">
        <v>716</v>
      </c>
      <c r="G702" s="79"/>
    </row>
    <row r="703" s="72" customFormat="1" ht="30" customHeight="1" spans="1:7">
      <c r="A703" s="76">
        <v>700</v>
      </c>
      <c r="B703" s="76" t="s">
        <v>718</v>
      </c>
      <c r="C703" s="76" t="s">
        <v>716</v>
      </c>
      <c r="G703" s="79"/>
    </row>
    <row r="704" s="72" customFormat="1" ht="30" customHeight="1" spans="1:7">
      <c r="A704" s="76">
        <v>701</v>
      </c>
      <c r="B704" s="76" t="s">
        <v>719</v>
      </c>
      <c r="C704" s="76" t="s">
        <v>716</v>
      </c>
      <c r="G704" s="79"/>
    </row>
    <row r="705" s="72" customFormat="1" ht="30" customHeight="1" spans="1:7">
      <c r="A705" s="76">
        <v>702</v>
      </c>
      <c r="B705" s="76" t="s">
        <v>720</v>
      </c>
      <c r="C705" s="76" t="s">
        <v>716</v>
      </c>
      <c r="G705" s="79"/>
    </row>
    <row r="706" s="72" customFormat="1" ht="30" customHeight="1" spans="1:7">
      <c r="A706" s="76">
        <v>703</v>
      </c>
      <c r="B706" s="76" t="s">
        <v>721</v>
      </c>
      <c r="C706" s="76" t="s">
        <v>716</v>
      </c>
      <c r="G706" s="79"/>
    </row>
    <row r="707" s="72" customFormat="1" ht="30" customHeight="1" spans="1:7">
      <c r="A707" s="76">
        <v>704</v>
      </c>
      <c r="B707" s="76" t="s">
        <v>722</v>
      </c>
      <c r="C707" s="76" t="s">
        <v>716</v>
      </c>
      <c r="G707" s="79"/>
    </row>
    <row r="708" s="72" customFormat="1" ht="30" customHeight="1" spans="1:7">
      <c r="A708" s="76">
        <v>705</v>
      </c>
      <c r="B708" s="76" t="s">
        <v>723</v>
      </c>
      <c r="C708" s="76" t="s">
        <v>716</v>
      </c>
      <c r="G708" s="79"/>
    </row>
    <row r="709" s="72" customFormat="1" ht="30" customHeight="1" spans="1:7">
      <c r="A709" s="76">
        <v>706</v>
      </c>
      <c r="B709" s="76" t="s">
        <v>724</v>
      </c>
      <c r="C709" s="76" t="s">
        <v>716</v>
      </c>
      <c r="G709" s="79"/>
    </row>
    <row r="710" s="72" customFormat="1" ht="30" customHeight="1" spans="1:7">
      <c r="A710" s="76">
        <v>707</v>
      </c>
      <c r="B710" s="76" t="s">
        <v>725</v>
      </c>
      <c r="C710" s="76" t="s">
        <v>716</v>
      </c>
      <c r="G710" s="79"/>
    </row>
    <row r="711" s="72" customFormat="1" ht="30" customHeight="1" spans="1:7">
      <c r="A711" s="76">
        <v>708</v>
      </c>
      <c r="B711" s="76" t="s">
        <v>726</v>
      </c>
      <c r="C711" s="76" t="s">
        <v>716</v>
      </c>
      <c r="G711" s="79"/>
    </row>
    <row r="712" s="72" customFormat="1" ht="30" customHeight="1" spans="1:7">
      <c r="A712" s="76">
        <v>709</v>
      </c>
      <c r="B712" s="76" t="s">
        <v>727</v>
      </c>
      <c r="C712" s="76" t="s">
        <v>716</v>
      </c>
      <c r="G712" s="79"/>
    </row>
    <row r="713" s="72" customFormat="1" ht="30" customHeight="1" spans="1:7">
      <c r="A713" s="76">
        <v>710</v>
      </c>
      <c r="B713" s="76" t="s">
        <v>728</v>
      </c>
      <c r="C713" s="76" t="s">
        <v>716</v>
      </c>
      <c r="G713" s="79"/>
    </row>
    <row r="714" s="72" customFormat="1" ht="30" customHeight="1" spans="1:7">
      <c r="A714" s="76">
        <v>711</v>
      </c>
      <c r="B714" s="76" t="s">
        <v>729</v>
      </c>
      <c r="C714" s="76" t="s">
        <v>716</v>
      </c>
      <c r="G714" s="79"/>
    </row>
    <row r="715" s="72" customFormat="1" ht="30" customHeight="1" spans="1:7">
      <c r="A715" s="76">
        <v>712</v>
      </c>
      <c r="B715" s="76" t="s">
        <v>730</v>
      </c>
      <c r="C715" s="76" t="s">
        <v>716</v>
      </c>
      <c r="G715" s="79"/>
    </row>
    <row r="716" s="72" customFormat="1" ht="30" customHeight="1" spans="1:7">
      <c r="A716" s="76">
        <v>713</v>
      </c>
      <c r="B716" s="76" t="s">
        <v>731</v>
      </c>
      <c r="C716" s="76" t="s">
        <v>716</v>
      </c>
      <c r="G716" s="79"/>
    </row>
    <row r="717" s="72" customFormat="1" ht="30" customHeight="1" spans="1:7">
      <c r="A717" s="76">
        <v>714</v>
      </c>
      <c r="B717" s="76" t="s">
        <v>732</v>
      </c>
      <c r="C717" s="76" t="s">
        <v>716</v>
      </c>
      <c r="G717" s="79"/>
    </row>
    <row r="718" s="72" customFormat="1" ht="30" customHeight="1" spans="1:7">
      <c r="A718" s="76">
        <v>715</v>
      </c>
      <c r="B718" s="76" t="s">
        <v>733</v>
      </c>
      <c r="C718" s="76" t="s">
        <v>716</v>
      </c>
      <c r="G718" s="79"/>
    </row>
    <row r="719" s="72" customFormat="1" ht="30" customHeight="1" spans="1:7">
      <c r="A719" s="76">
        <v>716</v>
      </c>
      <c r="B719" s="76" t="s">
        <v>734</v>
      </c>
      <c r="C719" s="76" t="s">
        <v>716</v>
      </c>
      <c r="G719" s="79"/>
    </row>
    <row r="720" s="72" customFormat="1" ht="30" customHeight="1" spans="1:7">
      <c r="A720" s="76">
        <v>717</v>
      </c>
      <c r="B720" s="76" t="s">
        <v>735</v>
      </c>
      <c r="C720" s="76" t="s">
        <v>716</v>
      </c>
      <c r="G720" s="79"/>
    </row>
    <row r="721" s="72" customFormat="1" ht="30" customHeight="1" spans="1:7">
      <c r="A721" s="76">
        <v>718</v>
      </c>
      <c r="B721" s="76" t="s">
        <v>736</v>
      </c>
      <c r="C721" s="76" t="s">
        <v>716</v>
      </c>
      <c r="G721" s="79"/>
    </row>
    <row r="722" s="72" customFormat="1" ht="30" customHeight="1" spans="1:7">
      <c r="A722" s="76">
        <v>719</v>
      </c>
      <c r="B722" s="76" t="s">
        <v>737</v>
      </c>
      <c r="C722" s="76" t="s">
        <v>716</v>
      </c>
      <c r="G722" s="79"/>
    </row>
    <row r="723" s="72" customFormat="1" ht="30" customHeight="1" spans="1:7">
      <c r="A723" s="76">
        <v>720</v>
      </c>
      <c r="B723" s="76" t="s">
        <v>738</v>
      </c>
      <c r="C723" s="76" t="s">
        <v>716</v>
      </c>
      <c r="G723" s="79"/>
    </row>
    <row r="724" s="72" customFormat="1" ht="30" customHeight="1" spans="1:7">
      <c r="A724" s="76">
        <v>721</v>
      </c>
      <c r="B724" s="76" t="s">
        <v>739</v>
      </c>
      <c r="C724" s="76" t="s">
        <v>716</v>
      </c>
      <c r="G724" s="79"/>
    </row>
    <row r="725" s="72" customFormat="1" ht="30" customHeight="1" spans="1:7">
      <c r="A725" s="76">
        <v>722</v>
      </c>
      <c r="B725" s="76" t="s">
        <v>740</v>
      </c>
      <c r="C725" s="76" t="s">
        <v>716</v>
      </c>
      <c r="G725" s="79"/>
    </row>
    <row r="726" s="72" customFormat="1" ht="30" customHeight="1" spans="1:7">
      <c r="A726" s="76">
        <v>723</v>
      </c>
      <c r="B726" s="76" t="s">
        <v>741</v>
      </c>
      <c r="C726" s="76" t="s">
        <v>716</v>
      </c>
      <c r="G726" s="79"/>
    </row>
    <row r="727" s="72" customFormat="1" ht="30" customHeight="1" spans="1:7">
      <c r="A727" s="76">
        <v>724</v>
      </c>
      <c r="B727" s="76" t="s">
        <v>742</v>
      </c>
      <c r="C727" s="76" t="s">
        <v>716</v>
      </c>
      <c r="G727" s="79"/>
    </row>
    <row r="728" s="72" customFormat="1" ht="30" customHeight="1" spans="1:7">
      <c r="A728" s="76">
        <v>725</v>
      </c>
      <c r="B728" s="76" t="s">
        <v>743</v>
      </c>
      <c r="C728" s="76" t="s">
        <v>716</v>
      </c>
      <c r="G728" s="79"/>
    </row>
    <row r="729" s="72" customFormat="1" ht="30" customHeight="1" spans="1:7">
      <c r="A729" s="76">
        <v>726</v>
      </c>
      <c r="B729" s="76" t="s">
        <v>744</v>
      </c>
      <c r="C729" s="76" t="s">
        <v>716</v>
      </c>
      <c r="G729" s="79"/>
    </row>
    <row r="730" s="72" customFormat="1" ht="30" customHeight="1" spans="1:7">
      <c r="A730" s="76">
        <v>727</v>
      </c>
      <c r="B730" s="76" t="s">
        <v>745</v>
      </c>
      <c r="C730" s="76" t="s">
        <v>716</v>
      </c>
      <c r="G730" s="79"/>
    </row>
    <row r="731" s="72" customFormat="1" ht="30" customHeight="1" spans="1:7">
      <c r="A731" s="76">
        <v>728</v>
      </c>
      <c r="B731" s="76" t="s">
        <v>746</v>
      </c>
      <c r="C731" s="76" t="s">
        <v>716</v>
      </c>
      <c r="G731" s="79"/>
    </row>
    <row r="732" s="72" customFormat="1" ht="30" customHeight="1" spans="1:7">
      <c r="A732" s="76">
        <v>729</v>
      </c>
      <c r="B732" s="76" t="s">
        <v>747</v>
      </c>
      <c r="C732" s="76" t="s">
        <v>716</v>
      </c>
      <c r="G732" s="79"/>
    </row>
    <row r="733" s="72" customFormat="1" ht="30" customHeight="1" spans="1:7">
      <c r="A733" s="76">
        <v>730</v>
      </c>
      <c r="B733" s="76" t="s">
        <v>748</v>
      </c>
      <c r="C733" s="76" t="s">
        <v>716</v>
      </c>
      <c r="G733" s="79"/>
    </row>
    <row r="734" s="72" customFormat="1" ht="30" customHeight="1" spans="1:7">
      <c r="A734" s="76">
        <v>731</v>
      </c>
      <c r="B734" s="76" t="s">
        <v>749</v>
      </c>
      <c r="C734" s="76" t="s">
        <v>716</v>
      </c>
      <c r="G734" s="79"/>
    </row>
    <row r="735" s="72" customFormat="1" ht="30" customHeight="1" spans="1:7">
      <c r="A735" s="76">
        <v>732</v>
      </c>
      <c r="B735" s="76" t="s">
        <v>750</v>
      </c>
      <c r="C735" s="76" t="s">
        <v>716</v>
      </c>
      <c r="G735" s="79"/>
    </row>
    <row r="736" s="72" customFormat="1" ht="30" customHeight="1" spans="1:7">
      <c r="A736" s="76">
        <v>733</v>
      </c>
      <c r="B736" s="76" t="s">
        <v>751</v>
      </c>
      <c r="C736" s="76" t="s">
        <v>716</v>
      </c>
      <c r="G736" s="79"/>
    </row>
    <row r="737" s="72" customFormat="1" ht="30" customHeight="1" spans="1:7">
      <c r="A737" s="76">
        <v>734</v>
      </c>
      <c r="B737" s="76" t="s">
        <v>752</v>
      </c>
      <c r="C737" s="76" t="s">
        <v>716</v>
      </c>
      <c r="G737" s="79"/>
    </row>
    <row r="738" s="72" customFormat="1" ht="30" customHeight="1" spans="1:7">
      <c r="A738" s="76">
        <v>735</v>
      </c>
      <c r="B738" s="76" t="s">
        <v>753</v>
      </c>
      <c r="C738" s="76" t="s">
        <v>716</v>
      </c>
      <c r="G738" s="79"/>
    </row>
    <row r="739" s="72" customFormat="1" ht="30" customHeight="1" spans="1:7">
      <c r="A739" s="76">
        <v>736</v>
      </c>
      <c r="B739" s="76" t="s">
        <v>754</v>
      </c>
      <c r="C739" s="76" t="s">
        <v>716</v>
      </c>
      <c r="G739" s="79"/>
    </row>
    <row r="740" s="72" customFormat="1" ht="30" customHeight="1" spans="1:7">
      <c r="A740" s="76">
        <v>737</v>
      </c>
      <c r="B740" s="76" t="s">
        <v>755</v>
      </c>
      <c r="C740" s="76" t="s">
        <v>716</v>
      </c>
      <c r="G740" s="79"/>
    </row>
    <row r="741" s="72" customFormat="1" ht="30" customHeight="1" spans="1:7">
      <c r="A741" s="76">
        <v>738</v>
      </c>
      <c r="B741" s="76" t="s">
        <v>756</v>
      </c>
      <c r="C741" s="76" t="s">
        <v>716</v>
      </c>
      <c r="G741" s="79"/>
    </row>
    <row r="742" s="72" customFormat="1" ht="30" customHeight="1" spans="1:7">
      <c r="A742" s="76">
        <v>739</v>
      </c>
      <c r="B742" s="76" t="s">
        <v>757</v>
      </c>
      <c r="C742" s="76" t="s">
        <v>716</v>
      </c>
      <c r="G742" s="79"/>
    </row>
    <row r="743" s="72" customFormat="1" ht="30" customHeight="1" spans="1:7">
      <c r="A743" s="76">
        <v>740</v>
      </c>
      <c r="B743" s="76" t="s">
        <v>758</v>
      </c>
      <c r="C743" s="76" t="s">
        <v>716</v>
      </c>
      <c r="G743" s="79"/>
    </row>
    <row r="744" s="72" customFormat="1" ht="30" customHeight="1" spans="1:7">
      <c r="A744" s="76">
        <v>741</v>
      </c>
      <c r="B744" s="76" t="s">
        <v>759</v>
      </c>
      <c r="C744" s="76" t="s">
        <v>716</v>
      </c>
      <c r="G744" s="79"/>
    </row>
    <row r="745" s="72" customFormat="1" ht="30" customHeight="1" spans="1:7">
      <c r="A745" s="76">
        <v>742</v>
      </c>
      <c r="B745" s="76" t="s">
        <v>760</v>
      </c>
      <c r="C745" s="76" t="s">
        <v>716</v>
      </c>
      <c r="G745" s="79"/>
    </row>
    <row r="746" s="72" customFormat="1" ht="30" customHeight="1" spans="1:7">
      <c r="A746" s="76">
        <v>743</v>
      </c>
      <c r="B746" s="76" t="s">
        <v>761</v>
      </c>
      <c r="C746" s="76" t="s">
        <v>716</v>
      </c>
      <c r="G746" s="79"/>
    </row>
    <row r="747" s="72" customFormat="1" ht="30" customHeight="1" spans="1:7">
      <c r="A747" s="76">
        <v>744</v>
      </c>
      <c r="B747" s="76" t="s">
        <v>762</v>
      </c>
      <c r="C747" s="76" t="s">
        <v>716</v>
      </c>
      <c r="G747" s="79"/>
    </row>
    <row r="748" s="72" customFormat="1" ht="30" customHeight="1" spans="1:7">
      <c r="A748" s="76">
        <v>745</v>
      </c>
      <c r="B748" s="76" t="s">
        <v>763</v>
      </c>
      <c r="C748" s="76" t="s">
        <v>716</v>
      </c>
      <c r="G748" s="79"/>
    </row>
    <row r="749" s="72" customFormat="1" ht="30" customHeight="1" spans="1:7">
      <c r="A749" s="76">
        <v>746</v>
      </c>
      <c r="B749" s="76" t="s">
        <v>764</v>
      </c>
      <c r="C749" s="76" t="s">
        <v>716</v>
      </c>
      <c r="G749" s="79"/>
    </row>
    <row r="750" s="72" customFormat="1" ht="30" customHeight="1" spans="1:7">
      <c r="A750" s="76">
        <v>747</v>
      </c>
      <c r="B750" s="76" t="s">
        <v>765</v>
      </c>
      <c r="C750" s="76" t="s">
        <v>716</v>
      </c>
      <c r="G750" s="79"/>
    </row>
    <row r="751" s="72" customFormat="1" ht="30" customHeight="1" spans="1:7">
      <c r="A751" s="76">
        <v>748</v>
      </c>
      <c r="B751" s="76" t="s">
        <v>766</v>
      </c>
      <c r="C751" s="76" t="s">
        <v>716</v>
      </c>
      <c r="G751" s="79"/>
    </row>
    <row r="752" s="72" customFormat="1" ht="30" customHeight="1" spans="1:7">
      <c r="A752" s="76">
        <v>749</v>
      </c>
      <c r="B752" s="76" t="s">
        <v>767</v>
      </c>
      <c r="C752" s="76" t="s">
        <v>716</v>
      </c>
      <c r="G752" s="79"/>
    </row>
    <row r="753" s="72" customFormat="1" ht="30" customHeight="1" spans="1:7">
      <c r="A753" s="76">
        <v>750</v>
      </c>
      <c r="B753" s="76" t="s">
        <v>768</v>
      </c>
      <c r="C753" s="76" t="s">
        <v>716</v>
      </c>
      <c r="G753" s="79"/>
    </row>
    <row r="754" s="72" customFormat="1" ht="30" customHeight="1" spans="1:7">
      <c r="A754" s="76">
        <v>751</v>
      </c>
      <c r="B754" s="76" t="s">
        <v>769</v>
      </c>
      <c r="C754" s="76" t="s">
        <v>716</v>
      </c>
      <c r="G754" s="79"/>
    </row>
    <row r="755" s="72" customFormat="1" ht="30" customHeight="1" spans="1:7">
      <c r="A755" s="76">
        <v>752</v>
      </c>
      <c r="B755" s="76" t="s">
        <v>770</v>
      </c>
      <c r="C755" s="76" t="s">
        <v>716</v>
      </c>
      <c r="G755" s="79"/>
    </row>
    <row r="756" s="72" customFormat="1" ht="30" customHeight="1" spans="1:7">
      <c r="A756" s="76">
        <v>753</v>
      </c>
      <c r="B756" s="76" t="s">
        <v>771</v>
      </c>
      <c r="C756" s="76" t="s">
        <v>716</v>
      </c>
      <c r="G756" s="79"/>
    </row>
    <row r="757" s="72" customFormat="1" ht="30" customHeight="1" spans="1:7">
      <c r="A757" s="76">
        <v>754</v>
      </c>
      <c r="B757" s="83" t="s">
        <v>772</v>
      </c>
      <c r="C757" s="84" t="s">
        <v>773</v>
      </c>
      <c r="G757" s="79"/>
    </row>
    <row r="758" s="72" customFormat="1" ht="30" customHeight="1" spans="1:7">
      <c r="A758" s="76">
        <v>755</v>
      </c>
      <c r="B758" s="83" t="s">
        <v>774</v>
      </c>
      <c r="C758" s="84" t="s">
        <v>773</v>
      </c>
      <c r="G758" s="79"/>
    </row>
    <row r="759" s="72" customFormat="1" ht="30" customHeight="1" spans="1:7">
      <c r="A759" s="76">
        <v>756</v>
      </c>
      <c r="B759" s="83" t="s">
        <v>775</v>
      </c>
      <c r="C759" s="84" t="s">
        <v>773</v>
      </c>
      <c r="G759" s="79"/>
    </row>
    <row r="760" s="72" customFormat="1" ht="30" customHeight="1" spans="1:7">
      <c r="A760" s="76">
        <v>757</v>
      </c>
      <c r="B760" s="83" t="s">
        <v>776</v>
      </c>
      <c r="C760" s="84" t="s">
        <v>773</v>
      </c>
      <c r="G760" s="79"/>
    </row>
    <row r="761" s="72" customFormat="1" ht="30" customHeight="1" spans="1:7">
      <c r="A761" s="76">
        <v>758</v>
      </c>
      <c r="B761" s="83" t="s">
        <v>777</v>
      </c>
      <c r="C761" s="84" t="s">
        <v>773</v>
      </c>
      <c r="G761" s="79"/>
    </row>
    <row r="762" s="72" customFormat="1" ht="30" customHeight="1" spans="1:7">
      <c r="A762" s="76">
        <v>759</v>
      </c>
      <c r="B762" s="84" t="s">
        <v>778</v>
      </c>
      <c r="C762" s="84" t="s">
        <v>773</v>
      </c>
      <c r="G762" s="79"/>
    </row>
    <row r="763" s="72" customFormat="1" ht="30" customHeight="1" spans="1:7">
      <c r="A763" s="76">
        <v>760</v>
      </c>
      <c r="B763" s="83" t="s">
        <v>779</v>
      </c>
      <c r="C763" s="84" t="s">
        <v>773</v>
      </c>
      <c r="G763" s="79"/>
    </row>
    <row r="764" s="72" customFormat="1" ht="30" customHeight="1" spans="1:7">
      <c r="A764" s="76">
        <v>761</v>
      </c>
      <c r="B764" s="76" t="s">
        <v>780</v>
      </c>
      <c r="C764" s="84" t="s">
        <v>773</v>
      </c>
      <c r="G764" s="79"/>
    </row>
    <row r="765" s="72" customFormat="1" ht="30" customHeight="1" spans="1:7">
      <c r="A765" s="76">
        <v>762</v>
      </c>
      <c r="B765" s="83" t="s">
        <v>781</v>
      </c>
      <c r="C765" s="84" t="s">
        <v>773</v>
      </c>
      <c r="G765" s="79"/>
    </row>
    <row r="766" s="72" customFormat="1" ht="30" customHeight="1" spans="1:7">
      <c r="A766" s="76">
        <v>763</v>
      </c>
      <c r="B766" s="83" t="s">
        <v>782</v>
      </c>
      <c r="C766" s="84" t="s">
        <v>773</v>
      </c>
      <c r="G766" s="79"/>
    </row>
    <row r="767" s="72" customFormat="1" ht="30" customHeight="1" spans="1:7">
      <c r="A767" s="76">
        <v>764</v>
      </c>
      <c r="B767" s="83" t="s">
        <v>783</v>
      </c>
      <c r="C767" s="84" t="s">
        <v>773</v>
      </c>
      <c r="G767" s="79"/>
    </row>
    <row r="768" s="72" customFormat="1" ht="30" customHeight="1" spans="1:7">
      <c r="A768" s="76">
        <v>765</v>
      </c>
      <c r="B768" s="83" t="s">
        <v>784</v>
      </c>
      <c r="C768" s="84" t="s">
        <v>773</v>
      </c>
      <c r="G768" s="79"/>
    </row>
    <row r="769" s="72" customFormat="1" ht="30" customHeight="1" spans="1:7">
      <c r="A769" s="76">
        <v>766</v>
      </c>
      <c r="B769" s="83" t="s">
        <v>785</v>
      </c>
      <c r="C769" s="84" t="s">
        <v>773</v>
      </c>
      <c r="G769" s="79"/>
    </row>
    <row r="770" s="72" customFormat="1" ht="30" customHeight="1" spans="1:7">
      <c r="A770" s="76">
        <v>767</v>
      </c>
      <c r="B770" s="83" t="s">
        <v>786</v>
      </c>
      <c r="C770" s="84" t="s">
        <v>773</v>
      </c>
      <c r="G770" s="79"/>
    </row>
    <row r="771" s="72" customFormat="1" ht="30" customHeight="1" spans="1:7">
      <c r="A771" s="76">
        <v>768</v>
      </c>
      <c r="B771" s="83" t="s">
        <v>787</v>
      </c>
      <c r="C771" s="84" t="s">
        <v>773</v>
      </c>
      <c r="G771" s="79"/>
    </row>
    <row r="772" s="72" customFormat="1" ht="30" customHeight="1" spans="1:7">
      <c r="A772" s="76">
        <v>769</v>
      </c>
      <c r="B772" s="83" t="s">
        <v>788</v>
      </c>
      <c r="C772" s="84" t="s">
        <v>773</v>
      </c>
      <c r="G772" s="79"/>
    </row>
    <row r="773" s="72" customFormat="1" ht="30" customHeight="1" spans="1:7">
      <c r="A773" s="76">
        <v>770</v>
      </c>
      <c r="B773" s="83" t="s">
        <v>789</v>
      </c>
      <c r="C773" s="84" t="s">
        <v>773</v>
      </c>
      <c r="G773" s="79"/>
    </row>
    <row r="774" s="72" customFormat="1" ht="30" customHeight="1" spans="1:7">
      <c r="A774" s="76">
        <v>771</v>
      </c>
      <c r="B774" s="83" t="s">
        <v>790</v>
      </c>
      <c r="C774" s="84" t="s">
        <v>773</v>
      </c>
      <c r="G774" s="79"/>
    </row>
    <row r="775" s="72" customFormat="1" ht="30" customHeight="1" spans="1:7">
      <c r="A775" s="76">
        <v>772</v>
      </c>
      <c r="B775" s="83" t="s">
        <v>791</v>
      </c>
      <c r="C775" s="84" t="s">
        <v>773</v>
      </c>
      <c r="G775" s="79"/>
    </row>
    <row r="776" s="72" customFormat="1" ht="30" customHeight="1" spans="1:7">
      <c r="A776" s="76">
        <v>773</v>
      </c>
      <c r="B776" s="83" t="s">
        <v>792</v>
      </c>
      <c r="C776" s="84" t="s">
        <v>773</v>
      </c>
      <c r="G776" s="79"/>
    </row>
    <row r="777" s="72" customFormat="1" ht="30" customHeight="1" spans="1:7">
      <c r="A777" s="76">
        <v>774</v>
      </c>
      <c r="B777" s="84" t="s">
        <v>793</v>
      </c>
      <c r="C777" s="84" t="s">
        <v>773</v>
      </c>
      <c r="G777" s="79"/>
    </row>
    <row r="778" s="72" customFormat="1" ht="30" customHeight="1" spans="1:7">
      <c r="A778" s="76">
        <v>775</v>
      </c>
      <c r="B778" s="83" t="s">
        <v>794</v>
      </c>
      <c r="C778" s="84" t="s">
        <v>773</v>
      </c>
      <c r="G778" s="79"/>
    </row>
    <row r="779" s="72" customFormat="1" ht="30" customHeight="1" spans="1:7">
      <c r="A779" s="76">
        <v>776</v>
      </c>
      <c r="B779" s="83" t="s">
        <v>795</v>
      </c>
      <c r="C779" s="84" t="s">
        <v>773</v>
      </c>
      <c r="G779" s="79"/>
    </row>
    <row r="780" s="72" customFormat="1" ht="30" customHeight="1" spans="1:7">
      <c r="A780" s="76">
        <v>777</v>
      </c>
      <c r="B780" s="83" t="s">
        <v>796</v>
      </c>
      <c r="C780" s="84" t="s">
        <v>773</v>
      </c>
      <c r="G780" s="79"/>
    </row>
    <row r="781" s="72" customFormat="1" ht="30" customHeight="1" spans="1:7">
      <c r="A781" s="76">
        <v>778</v>
      </c>
      <c r="B781" s="83" t="s">
        <v>797</v>
      </c>
      <c r="C781" s="84" t="s">
        <v>773</v>
      </c>
      <c r="G781" s="79"/>
    </row>
    <row r="782" s="72" customFormat="1" ht="30" customHeight="1" spans="1:7">
      <c r="A782" s="76">
        <v>779</v>
      </c>
      <c r="B782" s="83" t="s">
        <v>798</v>
      </c>
      <c r="C782" s="84" t="s">
        <v>773</v>
      </c>
      <c r="G782" s="79"/>
    </row>
    <row r="783" s="72" customFormat="1" ht="30" customHeight="1" spans="1:7">
      <c r="A783" s="76">
        <v>780</v>
      </c>
      <c r="B783" s="76" t="s">
        <v>799</v>
      </c>
      <c r="C783" s="76" t="s">
        <v>800</v>
      </c>
      <c r="G783" s="79"/>
    </row>
    <row r="784" s="72" customFormat="1" ht="30" customHeight="1" spans="1:7">
      <c r="A784" s="76">
        <v>781</v>
      </c>
      <c r="B784" s="76" t="s">
        <v>801</v>
      </c>
      <c r="C784" s="76" t="s">
        <v>800</v>
      </c>
      <c r="G784" s="79"/>
    </row>
    <row r="785" s="72" customFormat="1" ht="30" customHeight="1" spans="1:7">
      <c r="A785" s="76">
        <v>782</v>
      </c>
      <c r="B785" s="76" t="s">
        <v>802</v>
      </c>
      <c r="C785" s="76" t="s">
        <v>800</v>
      </c>
      <c r="G785" s="79"/>
    </row>
    <row r="786" s="72" customFormat="1" ht="30" customHeight="1" spans="1:7">
      <c r="A786" s="76">
        <v>783</v>
      </c>
      <c r="B786" s="76" t="s">
        <v>803</v>
      </c>
      <c r="C786" s="76" t="s">
        <v>800</v>
      </c>
      <c r="G786" s="79"/>
    </row>
    <row r="787" s="72" customFormat="1" ht="30" customHeight="1" spans="1:7">
      <c r="A787" s="76">
        <v>784</v>
      </c>
      <c r="B787" s="76" t="s">
        <v>804</v>
      </c>
      <c r="C787" s="76" t="s">
        <v>800</v>
      </c>
      <c r="G787" s="79"/>
    </row>
    <row r="788" s="72" customFormat="1" ht="30" customHeight="1" spans="1:7">
      <c r="A788" s="76">
        <v>785</v>
      </c>
      <c r="B788" s="76" t="s">
        <v>805</v>
      </c>
      <c r="C788" s="76" t="s">
        <v>800</v>
      </c>
      <c r="G788" s="79"/>
    </row>
    <row r="789" s="72" customFormat="1" ht="30" customHeight="1" spans="1:7">
      <c r="A789" s="76">
        <v>786</v>
      </c>
      <c r="B789" s="76" t="s">
        <v>806</v>
      </c>
      <c r="C789" s="76" t="s">
        <v>800</v>
      </c>
      <c r="G789" s="79"/>
    </row>
    <row r="790" s="72" customFormat="1" ht="30" customHeight="1" spans="1:7">
      <c r="A790" s="76">
        <v>787</v>
      </c>
      <c r="B790" s="76" t="s">
        <v>807</v>
      </c>
      <c r="C790" s="76" t="s">
        <v>800</v>
      </c>
      <c r="G790" s="79"/>
    </row>
    <row r="791" s="72" customFormat="1" ht="30" customHeight="1" spans="1:7">
      <c r="A791" s="76">
        <v>788</v>
      </c>
      <c r="B791" s="76" t="s">
        <v>808</v>
      </c>
      <c r="C791" s="76" t="s">
        <v>800</v>
      </c>
      <c r="G791" s="79"/>
    </row>
    <row r="792" s="72" customFormat="1" ht="30" customHeight="1" spans="1:7">
      <c r="A792" s="76">
        <v>789</v>
      </c>
      <c r="B792" s="76" t="s">
        <v>809</v>
      </c>
      <c r="C792" s="76" t="s">
        <v>800</v>
      </c>
      <c r="G792" s="79"/>
    </row>
    <row r="793" s="72" customFormat="1" ht="30" customHeight="1" spans="1:7">
      <c r="A793" s="76">
        <v>790</v>
      </c>
      <c r="B793" s="76" t="s">
        <v>810</v>
      </c>
      <c r="C793" s="76" t="s">
        <v>800</v>
      </c>
      <c r="G793" s="79"/>
    </row>
    <row r="794" s="72" customFormat="1" ht="30" customHeight="1" spans="1:7">
      <c r="A794" s="76">
        <v>791</v>
      </c>
      <c r="B794" s="85" t="s">
        <v>811</v>
      </c>
      <c r="C794" s="85" t="s">
        <v>812</v>
      </c>
      <c r="G794" s="79"/>
    </row>
    <row r="795" s="72" customFormat="1" ht="30" customHeight="1" spans="1:7">
      <c r="A795" s="76">
        <v>792</v>
      </c>
      <c r="B795" s="85" t="s">
        <v>813</v>
      </c>
      <c r="C795" s="85" t="s">
        <v>812</v>
      </c>
      <c r="G795" s="79"/>
    </row>
    <row r="796" s="72" customFormat="1" ht="30" customHeight="1" spans="1:7">
      <c r="A796" s="76">
        <v>793</v>
      </c>
      <c r="B796" s="85" t="s">
        <v>814</v>
      </c>
      <c r="C796" s="85" t="s">
        <v>812</v>
      </c>
      <c r="G796" s="79"/>
    </row>
    <row r="797" s="72" customFormat="1" ht="30" customHeight="1" spans="1:7">
      <c r="A797" s="76">
        <v>794</v>
      </c>
      <c r="B797" s="85" t="s">
        <v>815</v>
      </c>
      <c r="C797" s="85" t="s">
        <v>812</v>
      </c>
      <c r="G797" s="79"/>
    </row>
    <row r="798" s="72" customFormat="1" ht="30" customHeight="1" spans="1:7">
      <c r="A798" s="76">
        <v>795</v>
      </c>
      <c r="B798" s="85" t="s">
        <v>816</v>
      </c>
      <c r="C798" s="85" t="s">
        <v>812</v>
      </c>
      <c r="G798" s="79"/>
    </row>
    <row r="799" s="72" customFormat="1" ht="30" customHeight="1" spans="1:7">
      <c r="A799" s="76">
        <v>796</v>
      </c>
      <c r="B799" s="85" t="s">
        <v>817</v>
      </c>
      <c r="C799" s="85" t="s">
        <v>812</v>
      </c>
      <c r="G799" s="79"/>
    </row>
    <row r="800" s="72" customFormat="1" ht="30" customHeight="1" spans="1:7">
      <c r="A800" s="76">
        <v>797</v>
      </c>
      <c r="B800" s="85" t="s">
        <v>818</v>
      </c>
      <c r="C800" s="85" t="s">
        <v>812</v>
      </c>
      <c r="G800" s="79"/>
    </row>
    <row r="801" s="72" customFormat="1" ht="30" customHeight="1" spans="1:7">
      <c r="A801" s="76">
        <v>798</v>
      </c>
      <c r="B801" s="85" t="s">
        <v>819</v>
      </c>
      <c r="C801" s="85" t="s">
        <v>812</v>
      </c>
      <c r="G801" s="79"/>
    </row>
    <row r="802" s="72" customFormat="1" ht="30" customHeight="1" spans="1:7">
      <c r="A802" s="76">
        <v>799</v>
      </c>
      <c r="B802" s="85" t="s">
        <v>820</v>
      </c>
      <c r="C802" s="85" t="s">
        <v>812</v>
      </c>
      <c r="G802" s="79"/>
    </row>
    <row r="803" s="72" customFormat="1" ht="30" customHeight="1" spans="1:7">
      <c r="A803" s="76">
        <v>800</v>
      </c>
      <c r="B803" s="85" t="s">
        <v>821</v>
      </c>
      <c r="C803" s="85" t="s">
        <v>812</v>
      </c>
      <c r="G803" s="79"/>
    </row>
    <row r="804" s="72" customFormat="1" ht="30" customHeight="1" spans="1:7">
      <c r="A804" s="76">
        <v>801</v>
      </c>
      <c r="B804" s="85" t="s">
        <v>822</v>
      </c>
      <c r="C804" s="85" t="s">
        <v>812</v>
      </c>
      <c r="G804" s="79"/>
    </row>
    <row r="805" s="72" customFormat="1" ht="30" customHeight="1" spans="1:7">
      <c r="A805" s="76">
        <v>802</v>
      </c>
      <c r="B805" s="85" t="s">
        <v>823</v>
      </c>
      <c r="C805" s="85" t="s">
        <v>812</v>
      </c>
      <c r="G805" s="79"/>
    </row>
    <row r="806" s="72" customFormat="1" ht="30" customHeight="1" spans="1:7">
      <c r="A806" s="76">
        <v>803</v>
      </c>
      <c r="B806" s="85" t="s">
        <v>824</v>
      </c>
      <c r="C806" s="85" t="s">
        <v>812</v>
      </c>
      <c r="G806" s="79"/>
    </row>
    <row r="807" s="72" customFormat="1" ht="30" customHeight="1" spans="1:7">
      <c r="A807" s="76">
        <v>804</v>
      </c>
      <c r="B807" s="85" t="s">
        <v>825</v>
      </c>
      <c r="C807" s="85" t="s">
        <v>812</v>
      </c>
      <c r="G807" s="79"/>
    </row>
    <row r="808" s="72" customFormat="1" ht="30" customHeight="1" spans="1:7">
      <c r="A808" s="76">
        <v>805</v>
      </c>
      <c r="B808" s="85" t="s">
        <v>826</v>
      </c>
      <c r="C808" s="85" t="s">
        <v>812</v>
      </c>
      <c r="G808" s="79"/>
    </row>
    <row r="809" s="72" customFormat="1" ht="30" customHeight="1" spans="1:7">
      <c r="A809" s="76">
        <v>806</v>
      </c>
      <c r="B809" s="84" t="s">
        <v>827</v>
      </c>
      <c r="C809" s="84" t="s">
        <v>828</v>
      </c>
      <c r="G809" s="79"/>
    </row>
    <row r="810" s="72" customFormat="1" ht="30" customHeight="1" spans="1:7">
      <c r="A810" s="76">
        <v>807</v>
      </c>
      <c r="B810" s="84" t="s">
        <v>829</v>
      </c>
      <c r="C810" s="84" t="s">
        <v>828</v>
      </c>
      <c r="G810" s="79"/>
    </row>
    <row r="811" s="72" customFormat="1" ht="30" customHeight="1" spans="1:7">
      <c r="A811" s="76">
        <v>808</v>
      </c>
      <c r="B811" s="85" t="s">
        <v>830</v>
      </c>
      <c r="C811" s="84" t="s">
        <v>828</v>
      </c>
      <c r="G811" s="79"/>
    </row>
    <row r="812" s="72" customFormat="1" ht="30" customHeight="1" spans="1:7">
      <c r="A812" s="76">
        <v>809</v>
      </c>
      <c r="B812" s="85" t="s">
        <v>831</v>
      </c>
      <c r="C812" s="84" t="s">
        <v>832</v>
      </c>
      <c r="G812" s="79"/>
    </row>
    <row r="813" s="72" customFormat="1" ht="30" customHeight="1" spans="1:7">
      <c r="A813" s="76">
        <v>810</v>
      </c>
      <c r="B813" s="84" t="s">
        <v>833</v>
      </c>
      <c r="C813" s="84" t="s">
        <v>832</v>
      </c>
      <c r="G813" s="79"/>
    </row>
    <row r="814" s="72" customFormat="1" ht="30" customHeight="1" spans="1:7">
      <c r="A814" s="76">
        <v>811</v>
      </c>
      <c r="B814" s="85" t="s">
        <v>834</v>
      </c>
      <c r="C814" s="84" t="s">
        <v>832</v>
      </c>
      <c r="G814" s="79"/>
    </row>
    <row r="815" s="72" customFormat="1" ht="30" customHeight="1" spans="1:7">
      <c r="A815" s="76">
        <v>812</v>
      </c>
      <c r="B815" s="85" t="s">
        <v>835</v>
      </c>
      <c r="C815" s="84" t="s">
        <v>832</v>
      </c>
      <c r="G815" s="79"/>
    </row>
    <row r="816" s="72" customFormat="1" ht="30" customHeight="1" spans="1:7">
      <c r="A816" s="76">
        <v>813</v>
      </c>
      <c r="B816" s="85" t="s">
        <v>836</v>
      </c>
      <c r="C816" s="85" t="s">
        <v>837</v>
      </c>
      <c r="G816" s="79"/>
    </row>
    <row r="817" s="72" customFormat="1" ht="30" customHeight="1" spans="1:7">
      <c r="A817" s="76">
        <v>814</v>
      </c>
      <c r="B817" s="85" t="s">
        <v>838</v>
      </c>
      <c r="C817" s="85" t="s">
        <v>837</v>
      </c>
      <c r="G817" s="79"/>
    </row>
    <row r="818" s="72" customFormat="1" ht="30" customHeight="1" spans="1:7">
      <c r="A818" s="76">
        <v>815</v>
      </c>
      <c r="B818" s="85" t="s">
        <v>839</v>
      </c>
      <c r="C818" s="85" t="s">
        <v>837</v>
      </c>
      <c r="G818" s="79"/>
    </row>
    <row r="819" s="72" customFormat="1" ht="30" customHeight="1" spans="1:7">
      <c r="A819" s="76">
        <v>816</v>
      </c>
      <c r="B819" s="85" t="s">
        <v>840</v>
      </c>
      <c r="C819" s="85" t="s">
        <v>837</v>
      </c>
      <c r="G819" s="79"/>
    </row>
    <row r="820" s="72" customFormat="1" ht="30" customHeight="1" spans="1:7">
      <c r="A820" s="76">
        <v>817</v>
      </c>
      <c r="B820" s="86" t="s">
        <v>841</v>
      </c>
      <c r="C820" s="85" t="s">
        <v>837</v>
      </c>
      <c r="G820" s="79"/>
    </row>
    <row r="821" s="72" customFormat="1" ht="30" customHeight="1" spans="1:7">
      <c r="A821" s="76">
        <v>818</v>
      </c>
      <c r="B821" s="85" t="s">
        <v>842</v>
      </c>
      <c r="C821" s="85" t="s">
        <v>837</v>
      </c>
      <c r="G821" s="79"/>
    </row>
    <row r="822" s="72" customFormat="1" ht="30" customHeight="1" spans="1:7">
      <c r="A822" s="76">
        <v>819</v>
      </c>
      <c r="B822" s="85" t="s">
        <v>843</v>
      </c>
      <c r="C822" s="85" t="s">
        <v>837</v>
      </c>
      <c r="G822" s="79"/>
    </row>
    <row r="823" s="72" customFormat="1" ht="30" customHeight="1" spans="1:7">
      <c r="A823" s="76">
        <v>820</v>
      </c>
      <c r="B823" s="85" t="s">
        <v>844</v>
      </c>
      <c r="C823" s="85" t="s">
        <v>837</v>
      </c>
      <c r="G823" s="79"/>
    </row>
    <row r="824" s="72" customFormat="1" ht="30" customHeight="1" spans="1:7">
      <c r="A824" s="76">
        <v>821</v>
      </c>
      <c r="B824" s="85" t="s">
        <v>845</v>
      </c>
      <c r="C824" s="85" t="s">
        <v>837</v>
      </c>
      <c r="G824" s="79"/>
    </row>
    <row r="825" s="72" customFormat="1" ht="30" customHeight="1" spans="1:7">
      <c r="A825" s="76">
        <v>822</v>
      </c>
      <c r="B825" s="85" t="s">
        <v>846</v>
      </c>
      <c r="C825" s="85" t="s">
        <v>837</v>
      </c>
      <c r="G825" s="79"/>
    </row>
    <row r="826" s="72" customFormat="1" ht="30" customHeight="1" spans="1:7">
      <c r="A826" s="76">
        <v>823</v>
      </c>
      <c r="B826" s="85" t="s">
        <v>847</v>
      </c>
      <c r="C826" s="85" t="s">
        <v>837</v>
      </c>
      <c r="G826" s="79"/>
    </row>
    <row r="827" s="72" customFormat="1" ht="30" customHeight="1" spans="1:7">
      <c r="A827" s="76">
        <v>824</v>
      </c>
      <c r="B827" s="85" t="s">
        <v>848</v>
      </c>
      <c r="C827" s="85" t="s">
        <v>837</v>
      </c>
      <c r="G827" s="79"/>
    </row>
    <row r="828" s="72" customFormat="1" ht="30" customHeight="1" spans="1:7">
      <c r="A828" s="76">
        <v>825</v>
      </c>
      <c r="B828" s="85" t="s">
        <v>849</v>
      </c>
      <c r="C828" s="85" t="s">
        <v>837</v>
      </c>
      <c r="G828" s="79"/>
    </row>
    <row r="829" s="72" customFormat="1" ht="30" customHeight="1" spans="1:7">
      <c r="A829" s="76">
        <v>826</v>
      </c>
      <c r="B829" s="85" t="s">
        <v>850</v>
      </c>
      <c r="C829" s="85" t="s">
        <v>837</v>
      </c>
      <c r="G829" s="79"/>
    </row>
    <row r="830" s="72" customFormat="1" ht="30" customHeight="1" spans="1:7">
      <c r="A830" s="76">
        <v>827</v>
      </c>
      <c r="B830" s="85" t="s">
        <v>851</v>
      </c>
      <c r="C830" s="85" t="s">
        <v>837</v>
      </c>
      <c r="G830" s="79"/>
    </row>
    <row r="831" s="72" customFormat="1" ht="30" customHeight="1" spans="1:7">
      <c r="A831" s="76">
        <v>828</v>
      </c>
      <c r="B831" s="84" t="s">
        <v>852</v>
      </c>
      <c r="C831" s="84" t="s">
        <v>853</v>
      </c>
      <c r="G831" s="79"/>
    </row>
    <row r="832" s="72" customFormat="1" ht="30" customHeight="1" spans="1:7">
      <c r="A832" s="76">
        <v>829</v>
      </c>
      <c r="B832" s="84" t="s">
        <v>854</v>
      </c>
      <c r="C832" s="84" t="s">
        <v>853</v>
      </c>
      <c r="G832" s="79"/>
    </row>
    <row r="833" s="72" customFormat="1" ht="30" customHeight="1" spans="1:7">
      <c r="A833" s="76">
        <v>830</v>
      </c>
      <c r="B833" s="84" t="s">
        <v>855</v>
      </c>
      <c r="C833" s="84" t="s">
        <v>853</v>
      </c>
      <c r="G833" s="79"/>
    </row>
    <row r="834" s="72" customFormat="1" ht="30" customHeight="1" spans="1:7">
      <c r="A834" s="76">
        <v>831</v>
      </c>
      <c r="B834" s="85" t="s">
        <v>856</v>
      </c>
      <c r="C834" s="85" t="s">
        <v>857</v>
      </c>
      <c r="G834" s="79"/>
    </row>
    <row r="835" s="72" customFormat="1" ht="30" customHeight="1" spans="1:7">
      <c r="A835" s="76">
        <v>832</v>
      </c>
      <c r="B835" s="85" t="s">
        <v>858</v>
      </c>
      <c r="C835" s="85" t="s">
        <v>857</v>
      </c>
      <c r="G835" s="79"/>
    </row>
    <row r="836" s="72" customFormat="1" ht="30" customHeight="1" spans="1:7">
      <c r="A836" s="76">
        <v>833</v>
      </c>
      <c r="B836" s="85" t="s">
        <v>859</v>
      </c>
      <c r="C836" s="85" t="s">
        <v>857</v>
      </c>
      <c r="G836" s="79"/>
    </row>
    <row r="837" s="72" customFormat="1" ht="30" customHeight="1" spans="1:7">
      <c r="A837" s="76">
        <v>834</v>
      </c>
      <c r="B837" s="85" t="s">
        <v>860</v>
      </c>
      <c r="C837" s="85" t="s">
        <v>857</v>
      </c>
      <c r="G837" s="79"/>
    </row>
    <row r="838" s="72" customFormat="1" ht="30" customHeight="1" spans="1:7">
      <c r="A838" s="76">
        <v>835</v>
      </c>
      <c r="B838" s="85" t="s">
        <v>861</v>
      </c>
      <c r="C838" s="85" t="s">
        <v>857</v>
      </c>
      <c r="G838" s="79"/>
    </row>
    <row r="839" s="72" customFormat="1" ht="30" customHeight="1" spans="1:7">
      <c r="A839" s="76">
        <v>836</v>
      </c>
      <c r="B839" s="85" t="s">
        <v>862</v>
      </c>
      <c r="C839" s="85" t="s">
        <v>857</v>
      </c>
      <c r="G839" s="79"/>
    </row>
    <row r="840" s="72" customFormat="1" ht="30" customHeight="1" spans="1:7">
      <c r="A840" s="76">
        <v>837</v>
      </c>
      <c r="B840" s="85" t="s">
        <v>863</v>
      </c>
      <c r="C840" s="85" t="s">
        <v>864</v>
      </c>
      <c r="G840" s="79"/>
    </row>
    <row r="841" s="72" customFormat="1" ht="30" customHeight="1" spans="1:7">
      <c r="A841" s="76">
        <v>838</v>
      </c>
      <c r="B841" s="85" t="s">
        <v>865</v>
      </c>
      <c r="C841" s="85" t="s">
        <v>864</v>
      </c>
      <c r="G841" s="79"/>
    </row>
    <row r="842" s="72" customFormat="1" ht="30" customHeight="1" spans="1:7">
      <c r="A842" s="76">
        <v>839</v>
      </c>
      <c r="B842" s="85" t="s">
        <v>866</v>
      </c>
      <c r="C842" s="85" t="s">
        <v>864</v>
      </c>
      <c r="G842" s="79"/>
    </row>
    <row r="843" s="72" customFormat="1" ht="30" customHeight="1" spans="1:7">
      <c r="A843" s="76">
        <v>840</v>
      </c>
      <c r="B843" s="85" t="s">
        <v>867</v>
      </c>
      <c r="C843" s="85" t="s">
        <v>864</v>
      </c>
      <c r="G843" s="79"/>
    </row>
    <row r="844" s="72" customFormat="1" ht="30" customHeight="1" spans="1:7">
      <c r="A844" s="76">
        <v>841</v>
      </c>
      <c r="B844" s="85" t="s">
        <v>868</v>
      </c>
      <c r="C844" s="85" t="s">
        <v>864</v>
      </c>
      <c r="G844" s="79"/>
    </row>
    <row r="845" s="72" customFormat="1" ht="30" customHeight="1" spans="1:7">
      <c r="A845" s="76">
        <v>842</v>
      </c>
      <c r="B845" s="85" t="s">
        <v>869</v>
      </c>
      <c r="C845" s="85" t="s">
        <v>864</v>
      </c>
      <c r="G845" s="79"/>
    </row>
    <row r="846" s="72" customFormat="1" ht="30" customHeight="1" spans="1:7">
      <c r="A846" s="76">
        <v>843</v>
      </c>
      <c r="B846" s="85" t="s">
        <v>870</v>
      </c>
      <c r="C846" s="85" t="s">
        <v>864</v>
      </c>
      <c r="G846" s="79"/>
    </row>
    <row r="847" s="72" customFormat="1" ht="30" customHeight="1" spans="1:7">
      <c r="A847" s="76">
        <v>844</v>
      </c>
      <c r="B847" s="85" t="s">
        <v>871</v>
      </c>
      <c r="C847" s="85" t="s">
        <v>864</v>
      </c>
      <c r="G847" s="79"/>
    </row>
    <row r="848" s="72" customFormat="1" ht="30" customHeight="1" spans="1:7">
      <c r="A848" s="76">
        <v>845</v>
      </c>
      <c r="B848" s="85" t="s">
        <v>872</v>
      </c>
      <c r="C848" s="85" t="s">
        <v>864</v>
      </c>
      <c r="G848" s="79"/>
    </row>
    <row r="849" s="72" customFormat="1" ht="30" customHeight="1" spans="1:7">
      <c r="A849" s="76">
        <v>846</v>
      </c>
      <c r="B849" s="85" t="s">
        <v>873</v>
      </c>
      <c r="C849" s="85" t="s">
        <v>864</v>
      </c>
      <c r="G849" s="79"/>
    </row>
    <row r="850" s="72" customFormat="1" ht="30" customHeight="1" spans="1:7">
      <c r="A850" s="76">
        <v>847</v>
      </c>
      <c r="B850" s="85" t="s">
        <v>874</v>
      </c>
      <c r="C850" s="85" t="s">
        <v>864</v>
      </c>
      <c r="G850" s="79"/>
    </row>
    <row r="851" s="72" customFormat="1" ht="30" customHeight="1" spans="1:7">
      <c r="A851" s="76">
        <v>848</v>
      </c>
      <c r="B851" s="85" t="s">
        <v>875</v>
      </c>
      <c r="C851" s="85" t="s">
        <v>864</v>
      </c>
      <c r="G851" s="79"/>
    </row>
    <row r="852" s="72" customFormat="1" ht="30" customHeight="1" spans="1:7">
      <c r="A852" s="76">
        <v>849</v>
      </c>
      <c r="B852" s="85" t="s">
        <v>876</v>
      </c>
      <c r="C852" s="85" t="s">
        <v>864</v>
      </c>
      <c r="G852" s="79"/>
    </row>
    <row r="853" s="72" customFormat="1" ht="30" customHeight="1" spans="1:7">
      <c r="A853" s="76">
        <v>850</v>
      </c>
      <c r="B853" s="85" t="s">
        <v>877</v>
      </c>
      <c r="C853" s="85" t="s">
        <v>864</v>
      </c>
      <c r="G853" s="79"/>
    </row>
    <row r="854" s="72" customFormat="1" ht="30" customHeight="1" spans="1:7">
      <c r="A854" s="76">
        <v>851</v>
      </c>
      <c r="B854" s="85" t="s">
        <v>878</v>
      </c>
      <c r="C854" s="85" t="s">
        <v>864</v>
      </c>
      <c r="G854" s="79"/>
    </row>
    <row r="855" s="72" customFormat="1" ht="30" customHeight="1" spans="1:7">
      <c r="A855" s="76">
        <v>852</v>
      </c>
      <c r="B855" s="85" t="s">
        <v>879</v>
      </c>
      <c r="C855" s="85" t="s">
        <v>864</v>
      </c>
      <c r="G855" s="79"/>
    </row>
    <row r="856" s="72" customFormat="1" ht="30" customHeight="1" spans="1:7">
      <c r="A856" s="76">
        <v>853</v>
      </c>
      <c r="B856" s="85" t="s">
        <v>880</v>
      </c>
      <c r="C856" s="85" t="s">
        <v>864</v>
      </c>
      <c r="G856" s="79"/>
    </row>
    <row r="857" s="72" customFormat="1" ht="30" customHeight="1" spans="1:7">
      <c r="A857" s="76">
        <v>854</v>
      </c>
      <c r="B857" s="85" t="s">
        <v>881</v>
      </c>
      <c r="C857" s="85" t="s">
        <v>864</v>
      </c>
      <c r="G857" s="79"/>
    </row>
    <row r="858" s="72" customFormat="1" ht="30" customHeight="1" spans="1:7">
      <c r="A858" s="76">
        <v>855</v>
      </c>
      <c r="B858" s="85" t="s">
        <v>882</v>
      </c>
      <c r="C858" s="85" t="s">
        <v>864</v>
      </c>
      <c r="G858" s="79"/>
    </row>
    <row r="859" s="72" customFormat="1" ht="30" customHeight="1" spans="1:7">
      <c r="A859" s="76">
        <v>856</v>
      </c>
      <c r="B859" s="85" t="s">
        <v>883</v>
      </c>
      <c r="C859" s="85" t="s">
        <v>864</v>
      </c>
      <c r="G859" s="79"/>
    </row>
    <row r="860" s="72" customFormat="1" ht="30" customHeight="1" spans="1:7">
      <c r="A860" s="76">
        <v>857</v>
      </c>
      <c r="B860" s="85" t="s">
        <v>884</v>
      </c>
      <c r="C860" s="85" t="s">
        <v>864</v>
      </c>
      <c r="G860" s="79"/>
    </row>
    <row r="861" s="72" customFormat="1" ht="30" customHeight="1" spans="1:7">
      <c r="A861" s="76">
        <v>858</v>
      </c>
      <c r="B861" s="85" t="s">
        <v>885</v>
      </c>
      <c r="C861" s="85" t="s">
        <v>864</v>
      </c>
      <c r="G861" s="79"/>
    </row>
    <row r="862" s="72" customFormat="1" ht="30" customHeight="1" spans="1:7">
      <c r="A862" s="76">
        <v>859</v>
      </c>
      <c r="B862" s="85" t="s">
        <v>886</v>
      </c>
      <c r="C862" s="85" t="s">
        <v>864</v>
      </c>
      <c r="G862" s="79"/>
    </row>
    <row r="863" s="72" customFormat="1" ht="30" customHeight="1" spans="1:7">
      <c r="A863" s="76">
        <v>860</v>
      </c>
      <c r="B863" s="85" t="s">
        <v>887</v>
      </c>
      <c r="C863" s="85" t="s">
        <v>864</v>
      </c>
      <c r="G863" s="79"/>
    </row>
    <row r="864" s="72" customFormat="1" ht="30" customHeight="1" spans="1:7">
      <c r="A864" s="76">
        <v>861</v>
      </c>
      <c r="B864" s="85" t="s">
        <v>888</v>
      </c>
      <c r="C864" s="85" t="s">
        <v>864</v>
      </c>
      <c r="G864" s="79"/>
    </row>
    <row r="865" s="72" customFormat="1" ht="30" customHeight="1" spans="1:7">
      <c r="A865" s="76">
        <v>862</v>
      </c>
      <c r="B865" s="85" t="s">
        <v>889</v>
      </c>
      <c r="C865" s="85" t="s">
        <v>864</v>
      </c>
      <c r="G865" s="79"/>
    </row>
    <row r="866" s="72" customFormat="1" ht="30" customHeight="1" spans="1:7">
      <c r="A866" s="76">
        <v>863</v>
      </c>
      <c r="B866" s="85" t="s">
        <v>890</v>
      </c>
      <c r="C866" s="85" t="s">
        <v>891</v>
      </c>
      <c r="G866" s="79"/>
    </row>
    <row r="867" s="72" customFormat="1" ht="30" customHeight="1" spans="1:7">
      <c r="A867" s="76">
        <v>864</v>
      </c>
      <c r="B867" s="85" t="s">
        <v>892</v>
      </c>
      <c r="C867" s="85" t="s">
        <v>891</v>
      </c>
      <c r="G867" s="79"/>
    </row>
    <row r="868" s="72" customFormat="1" ht="30" customHeight="1" spans="1:7">
      <c r="A868" s="76">
        <v>865</v>
      </c>
      <c r="B868" s="85" t="s">
        <v>893</v>
      </c>
      <c r="C868" s="85" t="s">
        <v>891</v>
      </c>
      <c r="G868" s="79"/>
    </row>
    <row r="869" s="72" customFormat="1" ht="30" customHeight="1" spans="1:7">
      <c r="A869" s="76">
        <v>866</v>
      </c>
      <c r="B869" s="85" t="s">
        <v>894</v>
      </c>
      <c r="C869" s="85" t="s">
        <v>891</v>
      </c>
      <c r="G869" s="79"/>
    </row>
    <row r="870" s="72" customFormat="1" ht="30" customHeight="1" spans="1:7">
      <c r="A870" s="76">
        <v>867</v>
      </c>
      <c r="B870" s="85" t="s">
        <v>895</v>
      </c>
      <c r="C870" s="85" t="s">
        <v>891</v>
      </c>
      <c r="G870" s="79"/>
    </row>
    <row r="871" s="72" customFormat="1" ht="30" customHeight="1" spans="1:7">
      <c r="A871" s="76">
        <v>868</v>
      </c>
      <c r="B871" s="85" t="s">
        <v>896</v>
      </c>
      <c r="C871" s="85" t="s">
        <v>891</v>
      </c>
      <c r="G871" s="79"/>
    </row>
    <row r="872" s="72" customFormat="1" ht="30" customHeight="1" spans="1:7">
      <c r="A872" s="76">
        <v>869</v>
      </c>
      <c r="B872" s="85" t="s">
        <v>897</v>
      </c>
      <c r="C872" s="85" t="s">
        <v>891</v>
      </c>
      <c r="G872" s="79"/>
    </row>
    <row r="873" s="72" customFormat="1" ht="30" customHeight="1" spans="1:7">
      <c r="A873" s="76">
        <v>870</v>
      </c>
      <c r="B873" s="85" t="s">
        <v>898</v>
      </c>
      <c r="C873" s="85" t="s">
        <v>891</v>
      </c>
      <c r="G873" s="79"/>
    </row>
    <row r="874" s="72" customFormat="1" ht="30" customHeight="1" spans="1:7">
      <c r="A874" s="76">
        <v>871</v>
      </c>
      <c r="B874" s="85" t="s">
        <v>899</v>
      </c>
      <c r="C874" s="85" t="s">
        <v>891</v>
      </c>
      <c r="G874" s="79"/>
    </row>
    <row r="875" s="72" customFormat="1" ht="30" customHeight="1" spans="1:7">
      <c r="A875" s="76">
        <v>872</v>
      </c>
      <c r="B875" s="85" t="s">
        <v>900</v>
      </c>
      <c r="C875" s="85" t="s">
        <v>891</v>
      </c>
      <c r="G875" s="79"/>
    </row>
    <row r="876" s="72" customFormat="1" ht="30" customHeight="1" spans="1:7">
      <c r="A876" s="76">
        <v>873</v>
      </c>
      <c r="B876" s="85" t="s">
        <v>901</v>
      </c>
      <c r="C876" s="85" t="s">
        <v>891</v>
      </c>
      <c r="G876" s="79"/>
    </row>
    <row r="877" s="72" customFormat="1" ht="30" customHeight="1" spans="1:7">
      <c r="A877" s="76">
        <v>874</v>
      </c>
      <c r="B877" s="85" t="s">
        <v>902</v>
      </c>
      <c r="C877" s="85" t="s">
        <v>891</v>
      </c>
      <c r="G877" s="79"/>
    </row>
    <row r="878" s="72" customFormat="1" ht="30" customHeight="1" spans="1:7">
      <c r="A878" s="76">
        <v>875</v>
      </c>
      <c r="B878" s="85" t="s">
        <v>903</v>
      </c>
      <c r="C878" s="85" t="s">
        <v>891</v>
      </c>
      <c r="G878" s="79"/>
    </row>
    <row r="879" s="72" customFormat="1" ht="30" customHeight="1" spans="1:7">
      <c r="A879" s="76">
        <v>876</v>
      </c>
      <c r="B879" s="85" t="s">
        <v>904</v>
      </c>
      <c r="C879" s="85" t="s">
        <v>891</v>
      </c>
      <c r="G879" s="79"/>
    </row>
    <row r="880" s="72" customFormat="1" ht="30" customHeight="1" spans="1:7">
      <c r="A880" s="76">
        <v>877</v>
      </c>
      <c r="B880" s="85" t="s">
        <v>905</v>
      </c>
      <c r="C880" s="85" t="s">
        <v>891</v>
      </c>
      <c r="G880" s="79"/>
    </row>
    <row r="881" s="72" customFormat="1" ht="30" customHeight="1" spans="1:7">
      <c r="A881" s="76">
        <v>878</v>
      </c>
      <c r="B881" s="85" t="s">
        <v>906</v>
      </c>
      <c r="C881" s="85" t="s">
        <v>891</v>
      </c>
      <c r="G881" s="79"/>
    </row>
    <row r="882" s="72" customFormat="1" ht="30" customHeight="1" spans="1:7">
      <c r="A882" s="76">
        <v>879</v>
      </c>
      <c r="B882" s="85" t="s">
        <v>907</v>
      </c>
      <c r="C882" s="85" t="s">
        <v>891</v>
      </c>
      <c r="G882" s="79"/>
    </row>
    <row r="883" s="72" customFormat="1" ht="30" customHeight="1" spans="1:7">
      <c r="A883" s="76">
        <v>880</v>
      </c>
      <c r="B883" s="85" t="s">
        <v>908</v>
      </c>
      <c r="C883" s="85" t="s">
        <v>891</v>
      </c>
      <c r="G883" s="79"/>
    </row>
    <row r="884" s="72" customFormat="1" ht="30" customHeight="1" spans="1:7">
      <c r="A884" s="76">
        <v>881</v>
      </c>
      <c r="B884" s="85" t="s">
        <v>909</v>
      </c>
      <c r="C884" s="85" t="s">
        <v>910</v>
      </c>
      <c r="G884" s="79"/>
    </row>
    <row r="885" s="72" customFormat="1" ht="30" customHeight="1" spans="1:7">
      <c r="A885" s="76">
        <v>882</v>
      </c>
      <c r="B885" s="85" t="s">
        <v>911</v>
      </c>
      <c r="C885" s="85" t="s">
        <v>910</v>
      </c>
      <c r="G885" s="79"/>
    </row>
    <row r="886" s="72" customFormat="1" ht="30" customHeight="1" spans="1:7">
      <c r="A886" s="76">
        <v>883</v>
      </c>
      <c r="B886" s="85" t="s">
        <v>912</v>
      </c>
      <c r="C886" s="85" t="s">
        <v>910</v>
      </c>
      <c r="G886" s="79"/>
    </row>
    <row r="887" s="72" customFormat="1" ht="30" customHeight="1" spans="1:7">
      <c r="A887" s="76">
        <v>884</v>
      </c>
      <c r="B887" s="85" t="s">
        <v>913</v>
      </c>
      <c r="C887" s="85" t="s">
        <v>910</v>
      </c>
      <c r="G887" s="79"/>
    </row>
    <row r="888" s="72" customFormat="1" ht="30" customHeight="1" spans="1:7">
      <c r="A888" s="76">
        <v>885</v>
      </c>
      <c r="B888" s="85" t="s">
        <v>914</v>
      </c>
      <c r="C888" s="85" t="s">
        <v>910</v>
      </c>
      <c r="G888" s="79"/>
    </row>
    <row r="889" s="72" customFormat="1" ht="30" customHeight="1" spans="1:7">
      <c r="A889" s="76">
        <v>886</v>
      </c>
      <c r="B889" s="85" t="s">
        <v>915</v>
      </c>
      <c r="C889" s="85" t="s">
        <v>910</v>
      </c>
      <c r="G889" s="79"/>
    </row>
    <row r="890" s="72" customFormat="1" ht="30" customHeight="1" spans="1:7">
      <c r="A890" s="76">
        <v>887</v>
      </c>
      <c r="B890" s="85" t="s">
        <v>916</v>
      </c>
      <c r="C890" s="85" t="s">
        <v>910</v>
      </c>
      <c r="G890" s="79"/>
    </row>
    <row r="891" s="72" customFormat="1" ht="30" customHeight="1" spans="1:7">
      <c r="A891" s="76">
        <v>888</v>
      </c>
      <c r="B891" s="85" t="s">
        <v>917</v>
      </c>
      <c r="C891" s="85" t="s">
        <v>910</v>
      </c>
      <c r="G891" s="79"/>
    </row>
    <row r="892" s="72" customFormat="1" ht="30" customHeight="1" spans="1:7">
      <c r="A892" s="76">
        <v>889</v>
      </c>
      <c r="B892" s="85" t="s">
        <v>918</v>
      </c>
      <c r="C892" s="85" t="s">
        <v>910</v>
      </c>
      <c r="G892" s="79"/>
    </row>
    <row r="893" s="72" customFormat="1" ht="30" customHeight="1" spans="1:7">
      <c r="A893" s="76">
        <v>890</v>
      </c>
      <c r="B893" s="85" t="s">
        <v>919</v>
      </c>
      <c r="C893" s="85" t="s">
        <v>910</v>
      </c>
      <c r="G893" s="79"/>
    </row>
    <row r="894" ht="30" customHeight="1" spans="1:7">
      <c r="A894" s="76">
        <v>891</v>
      </c>
      <c r="B894" s="85" t="s">
        <v>920</v>
      </c>
      <c r="C894" s="85" t="s">
        <v>910</v>
      </c>
    </row>
    <row r="895" ht="30" customHeight="1" spans="1:7">
      <c r="A895" s="76">
        <v>892</v>
      </c>
      <c r="B895" s="85" t="s">
        <v>921</v>
      </c>
      <c r="C895" s="85" t="s">
        <v>910</v>
      </c>
    </row>
    <row r="896" ht="30" customHeight="1" spans="1:7">
      <c r="A896" s="76">
        <v>893</v>
      </c>
      <c r="B896" s="85" t="s">
        <v>922</v>
      </c>
      <c r="C896" s="85" t="s">
        <v>910</v>
      </c>
    </row>
    <row r="897" ht="30" customHeight="1" spans="1:3">
      <c r="A897" s="76">
        <v>894</v>
      </c>
      <c r="B897" s="85" t="s">
        <v>923</v>
      </c>
      <c r="C897" s="85" t="s">
        <v>910</v>
      </c>
    </row>
    <row r="898" ht="30" customHeight="1" spans="1:3">
      <c r="A898" s="76">
        <v>895</v>
      </c>
      <c r="B898" s="85" t="s">
        <v>924</v>
      </c>
      <c r="C898" s="85" t="s">
        <v>910</v>
      </c>
    </row>
    <row r="899" ht="30" customHeight="1" spans="1:3">
      <c r="A899" s="76">
        <v>896</v>
      </c>
      <c r="B899" s="85" t="s">
        <v>925</v>
      </c>
      <c r="C899" s="85" t="s">
        <v>910</v>
      </c>
    </row>
    <row r="900" ht="30" customHeight="1" spans="1:3">
      <c r="A900" s="76">
        <v>897</v>
      </c>
      <c r="B900" s="85" t="s">
        <v>926</v>
      </c>
      <c r="C900" s="85" t="s">
        <v>910</v>
      </c>
    </row>
    <row r="901" ht="30" customHeight="1" spans="1:3">
      <c r="A901" s="76">
        <v>898</v>
      </c>
      <c r="B901" s="85" t="s">
        <v>927</v>
      </c>
      <c r="C901" s="85" t="s">
        <v>910</v>
      </c>
    </row>
    <row r="902" ht="30" customHeight="1" spans="1:3">
      <c r="A902" s="76">
        <v>899</v>
      </c>
      <c r="B902" s="85" t="s">
        <v>928</v>
      </c>
      <c r="C902" s="85" t="s">
        <v>910</v>
      </c>
    </row>
    <row r="903" ht="30" customHeight="1" spans="1:3">
      <c r="A903" s="76">
        <v>900</v>
      </c>
      <c r="B903" s="85" t="s">
        <v>929</v>
      </c>
      <c r="C903" s="85" t="s">
        <v>910</v>
      </c>
    </row>
    <row r="904" ht="30" customHeight="1" spans="1:3">
      <c r="A904" s="76">
        <v>901</v>
      </c>
      <c r="B904" s="85" t="s">
        <v>930</v>
      </c>
      <c r="C904" s="85" t="s">
        <v>910</v>
      </c>
    </row>
    <row r="905" ht="30" customHeight="1" spans="1:3">
      <c r="A905" s="76">
        <v>902</v>
      </c>
      <c r="B905" s="85" t="s">
        <v>931</v>
      </c>
      <c r="C905" s="85" t="s">
        <v>910</v>
      </c>
    </row>
    <row r="906" ht="30" customHeight="1" spans="1:3">
      <c r="A906" s="76">
        <v>903</v>
      </c>
      <c r="B906" s="85" t="s">
        <v>932</v>
      </c>
      <c r="C906" s="85" t="s">
        <v>910</v>
      </c>
    </row>
    <row r="907" ht="30" customHeight="1" spans="1:3">
      <c r="A907" s="76">
        <v>904</v>
      </c>
      <c r="B907" s="85" t="s">
        <v>933</v>
      </c>
      <c r="C907" s="85" t="s">
        <v>910</v>
      </c>
    </row>
    <row r="908" ht="30" customHeight="1" spans="1:3">
      <c r="A908" s="76">
        <v>905</v>
      </c>
      <c r="B908" s="85" t="s">
        <v>934</v>
      </c>
      <c r="C908" s="85" t="s">
        <v>910</v>
      </c>
    </row>
    <row r="909" ht="30" customHeight="1" spans="1:3">
      <c r="A909" s="76">
        <v>906</v>
      </c>
      <c r="B909" s="85" t="s">
        <v>935</v>
      </c>
      <c r="C909" s="85" t="s">
        <v>910</v>
      </c>
    </row>
    <row r="910" ht="30" customHeight="1" spans="1:3">
      <c r="A910" s="76">
        <v>907</v>
      </c>
      <c r="B910" s="85" t="s">
        <v>936</v>
      </c>
      <c r="C910" s="85" t="s">
        <v>910</v>
      </c>
    </row>
    <row r="911" ht="30" customHeight="1" spans="1:3">
      <c r="A911" s="76">
        <v>908</v>
      </c>
      <c r="B911" s="85" t="s">
        <v>937</v>
      </c>
      <c r="C911" s="85" t="s">
        <v>910</v>
      </c>
    </row>
    <row r="912" ht="30" customHeight="1" spans="1:3">
      <c r="A912" s="76">
        <v>909</v>
      </c>
      <c r="B912" s="85" t="s">
        <v>938</v>
      </c>
      <c r="C912" s="85" t="s">
        <v>910</v>
      </c>
    </row>
    <row r="913" ht="30" customHeight="1" spans="1:3">
      <c r="A913" s="76">
        <v>910</v>
      </c>
      <c r="B913" s="85" t="s">
        <v>939</v>
      </c>
      <c r="C913" s="85" t="s">
        <v>910</v>
      </c>
    </row>
    <row r="914" ht="30" customHeight="1" spans="1:3">
      <c r="A914" s="76">
        <v>911</v>
      </c>
      <c r="B914" s="85" t="s">
        <v>940</v>
      </c>
      <c r="C914" s="85" t="s">
        <v>910</v>
      </c>
    </row>
    <row r="915" ht="30" customHeight="1" spans="1:3">
      <c r="A915" s="76">
        <v>912</v>
      </c>
      <c r="B915" s="85" t="s">
        <v>941</v>
      </c>
      <c r="C915" s="85" t="s">
        <v>910</v>
      </c>
    </row>
    <row r="916" ht="30" customHeight="1" spans="1:3">
      <c r="A916" s="76">
        <v>913</v>
      </c>
      <c r="B916" s="85" t="s">
        <v>942</v>
      </c>
      <c r="C916" s="85" t="s">
        <v>910</v>
      </c>
    </row>
    <row r="917" ht="30" customHeight="1" spans="1:3">
      <c r="A917" s="76">
        <v>914</v>
      </c>
      <c r="B917" s="85" t="s">
        <v>943</v>
      </c>
      <c r="C917" s="85" t="s">
        <v>910</v>
      </c>
    </row>
    <row r="918" ht="30" customHeight="1" spans="1:3">
      <c r="A918" s="76">
        <v>915</v>
      </c>
      <c r="B918" s="85" t="s">
        <v>944</v>
      </c>
      <c r="C918" s="85" t="s">
        <v>910</v>
      </c>
    </row>
    <row r="919" ht="30" customHeight="1" spans="1:3">
      <c r="A919" s="76">
        <v>916</v>
      </c>
      <c r="B919" s="85" t="s">
        <v>945</v>
      </c>
      <c r="C919" s="85" t="s">
        <v>946</v>
      </c>
    </row>
    <row r="920" ht="30" customHeight="1" spans="1:3">
      <c r="A920" s="76">
        <v>917</v>
      </c>
      <c r="B920" s="85" t="s">
        <v>947</v>
      </c>
      <c r="C920" s="85" t="s">
        <v>946</v>
      </c>
    </row>
    <row r="921" ht="30" customHeight="1" spans="1:3">
      <c r="A921" s="76">
        <v>918</v>
      </c>
      <c r="B921" s="85" t="s">
        <v>948</v>
      </c>
      <c r="C921" s="85" t="s">
        <v>946</v>
      </c>
    </row>
    <row r="922" ht="30" customHeight="1" spans="1:3">
      <c r="A922" s="76">
        <v>919</v>
      </c>
      <c r="B922" s="85" t="s">
        <v>949</v>
      </c>
      <c r="C922" s="85" t="s">
        <v>946</v>
      </c>
    </row>
    <row r="923" ht="30" customHeight="1" spans="1:3">
      <c r="A923" s="76">
        <v>920</v>
      </c>
      <c r="B923" s="85" t="s">
        <v>950</v>
      </c>
      <c r="C923" s="85" t="s">
        <v>946</v>
      </c>
    </row>
    <row r="924" ht="30" customHeight="1" spans="1:3">
      <c r="A924" s="76">
        <v>921</v>
      </c>
      <c r="B924" s="85" t="s">
        <v>951</v>
      </c>
      <c r="C924" s="85" t="s">
        <v>946</v>
      </c>
    </row>
    <row r="925" ht="30" customHeight="1" spans="1:3">
      <c r="A925" s="76">
        <v>922</v>
      </c>
      <c r="B925" s="85" t="s">
        <v>952</v>
      </c>
      <c r="C925" s="85" t="s">
        <v>946</v>
      </c>
    </row>
    <row r="926" ht="30" customHeight="1" spans="1:3">
      <c r="A926" s="76">
        <v>923</v>
      </c>
      <c r="B926" s="85" t="s">
        <v>953</v>
      </c>
      <c r="C926" s="85" t="s">
        <v>946</v>
      </c>
    </row>
    <row r="927" ht="30" customHeight="1" spans="1:3">
      <c r="A927" s="76">
        <v>924</v>
      </c>
      <c r="B927" s="85" t="s">
        <v>954</v>
      </c>
      <c r="C927" s="85" t="s">
        <v>946</v>
      </c>
    </row>
    <row r="928" ht="30" customHeight="1" spans="1:3">
      <c r="A928" s="76">
        <v>925</v>
      </c>
      <c r="B928" s="85" t="s">
        <v>955</v>
      </c>
      <c r="C928" s="85" t="s">
        <v>956</v>
      </c>
    </row>
    <row r="929" ht="30" customHeight="1" spans="1:3">
      <c r="A929" s="76">
        <v>926</v>
      </c>
      <c r="B929" s="85" t="s">
        <v>957</v>
      </c>
      <c r="C929" s="85" t="s">
        <v>956</v>
      </c>
    </row>
    <row r="930" ht="30" customHeight="1" spans="1:3">
      <c r="A930" s="76">
        <v>927</v>
      </c>
      <c r="B930" s="85" t="s">
        <v>958</v>
      </c>
      <c r="C930" s="85" t="s">
        <v>956</v>
      </c>
    </row>
    <row r="931" ht="30" customHeight="1" spans="1:3">
      <c r="A931" s="76">
        <v>928</v>
      </c>
      <c r="B931" s="85" t="s">
        <v>959</v>
      </c>
      <c r="C931" s="85" t="s">
        <v>956</v>
      </c>
    </row>
    <row r="932" ht="30" customHeight="1" spans="1:3">
      <c r="A932" s="76">
        <v>929</v>
      </c>
      <c r="B932" s="85" t="s">
        <v>960</v>
      </c>
      <c r="C932" s="85" t="s">
        <v>956</v>
      </c>
    </row>
    <row r="933" ht="30" customHeight="1" spans="1:3">
      <c r="A933" s="76">
        <v>930</v>
      </c>
      <c r="B933" s="85" t="s">
        <v>961</v>
      </c>
      <c r="C933" s="85" t="s">
        <v>956</v>
      </c>
    </row>
    <row r="934" ht="30" customHeight="1" spans="1:3">
      <c r="A934" s="76">
        <v>931</v>
      </c>
      <c r="B934" s="85" t="s">
        <v>962</v>
      </c>
      <c r="C934" s="85" t="s">
        <v>956</v>
      </c>
    </row>
    <row r="935" ht="30" customHeight="1" spans="1:3">
      <c r="A935" s="76">
        <v>932</v>
      </c>
      <c r="B935" s="85" t="s">
        <v>963</v>
      </c>
      <c r="C935" s="85" t="s">
        <v>956</v>
      </c>
    </row>
    <row r="936" ht="30" customHeight="1" spans="1:3">
      <c r="A936" s="76">
        <v>933</v>
      </c>
      <c r="B936" s="85" t="s">
        <v>964</v>
      </c>
      <c r="C936" s="85" t="s">
        <v>956</v>
      </c>
    </row>
    <row r="937" ht="30" customHeight="1" spans="1:3">
      <c r="A937" s="76">
        <v>934</v>
      </c>
      <c r="B937" s="85" t="s">
        <v>965</v>
      </c>
      <c r="C937" s="85" t="s">
        <v>956</v>
      </c>
    </row>
    <row r="938" ht="30" customHeight="1" spans="1:3">
      <c r="A938" s="76">
        <v>935</v>
      </c>
      <c r="B938" s="85" t="s">
        <v>966</v>
      </c>
      <c r="C938" s="85" t="s">
        <v>956</v>
      </c>
    </row>
    <row r="939" ht="30" customHeight="1" spans="1:3">
      <c r="A939" s="76">
        <v>936</v>
      </c>
      <c r="B939" s="85" t="s">
        <v>967</v>
      </c>
      <c r="C939" s="85" t="s">
        <v>956</v>
      </c>
    </row>
    <row r="940" ht="30" customHeight="1" spans="1:3">
      <c r="A940" s="76">
        <v>937</v>
      </c>
      <c r="B940" s="85" t="s">
        <v>968</v>
      </c>
      <c r="C940" s="85" t="s">
        <v>956</v>
      </c>
    </row>
    <row r="941" ht="30" customHeight="1" spans="1:3">
      <c r="A941" s="76">
        <v>938</v>
      </c>
      <c r="B941" s="85" t="s">
        <v>969</v>
      </c>
      <c r="C941" s="85" t="s">
        <v>956</v>
      </c>
    </row>
    <row r="942" ht="30" customHeight="1" spans="1:3">
      <c r="A942" s="76">
        <v>939</v>
      </c>
      <c r="B942" s="85" t="s">
        <v>970</v>
      </c>
      <c r="C942" s="85" t="s">
        <v>956</v>
      </c>
    </row>
    <row r="943" ht="30" customHeight="1" spans="1:3">
      <c r="A943" s="76">
        <v>940</v>
      </c>
      <c r="B943" s="85" t="s">
        <v>971</v>
      </c>
      <c r="C943" s="85" t="s">
        <v>956</v>
      </c>
    </row>
    <row r="944" ht="30" customHeight="1" spans="1:3">
      <c r="A944" s="76">
        <v>941</v>
      </c>
      <c r="B944" s="85" t="s">
        <v>972</v>
      </c>
      <c r="C944" s="85" t="s">
        <v>956</v>
      </c>
    </row>
    <row r="945" ht="30" customHeight="1" spans="1:3">
      <c r="A945" s="76">
        <v>942</v>
      </c>
      <c r="B945" s="85" t="s">
        <v>973</v>
      </c>
      <c r="C945" s="85" t="s">
        <v>956</v>
      </c>
    </row>
    <row r="946" ht="30" customHeight="1" spans="1:3">
      <c r="A946" s="76">
        <v>943</v>
      </c>
      <c r="B946" s="85" t="s">
        <v>974</v>
      </c>
      <c r="C946" s="85" t="s">
        <v>956</v>
      </c>
    </row>
    <row r="947" ht="30" customHeight="1" spans="1:3">
      <c r="A947" s="76">
        <v>944</v>
      </c>
      <c r="B947" s="85" t="s">
        <v>975</v>
      </c>
      <c r="C947" s="85" t="s">
        <v>956</v>
      </c>
    </row>
    <row r="948" ht="30" customHeight="1" spans="1:3">
      <c r="A948" s="76">
        <v>945</v>
      </c>
      <c r="B948" s="85" t="s">
        <v>976</v>
      </c>
      <c r="C948" s="85" t="s">
        <v>956</v>
      </c>
    </row>
    <row r="949" ht="30" customHeight="1" spans="1:3">
      <c r="A949" s="76">
        <v>946</v>
      </c>
      <c r="B949" s="85" t="s">
        <v>977</v>
      </c>
      <c r="C949" s="85" t="s">
        <v>956</v>
      </c>
    </row>
    <row r="950" ht="30" customHeight="1" spans="1:3">
      <c r="A950" s="76">
        <v>947</v>
      </c>
      <c r="B950" s="85" t="s">
        <v>978</v>
      </c>
      <c r="C950" s="85" t="s">
        <v>956</v>
      </c>
    </row>
    <row r="951" ht="30" customHeight="1" spans="1:3">
      <c r="A951" s="76">
        <v>948</v>
      </c>
      <c r="B951" s="85" t="s">
        <v>979</v>
      </c>
      <c r="C951" s="85" t="s">
        <v>956</v>
      </c>
    </row>
    <row r="952" ht="30" customHeight="1" spans="1:3">
      <c r="A952" s="76">
        <v>949</v>
      </c>
      <c r="B952" s="85" t="s">
        <v>980</v>
      </c>
      <c r="C952" s="85" t="s">
        <v>956</v>
      </c>
    </row>
    <row r="953" ht="30" customHeight="1" spans="1:3">
      <c r="A953" s="76">
        <v>950</v>
      </c>
      <c r="B953" s="85" t="s">
        <v>981</v>
      </c>
      <c r="C953" s="85" t="s">
        <v>956</v>
      </c>
    </row>
    <row r="954" ht="30" customHeight="1" spans="1:3">
      <c r="A954" s="76">
        <v>951</v>
      </c>
      <c r="B954" s="85" t="s">
        <v>982</v>
      </c>
      <c r="C954" s="85" t="s">
        <v>956</v>
      </c>
    </row>
    <row r="955" ht="30" customHeight="1" spans="1:3">
      <c r="A955" s="76">
        <v>952</v>
      </c>
      <c r="B955" s="85" t="s">
        <v>983</v>
      </c>
      <c r="C955" s="85" t="s">
        <v>956</v>
      </c>
    </row>
    <row r="956" ht="30" customHeight="1" spans="1:3">
      <c r="A956" s="76">
        <v>953</v>
      </c>
      <c r="B956" s="85" t="s">
        <v>984</v>
      </c>
      <c r="C956" s="85" t="s">
        <v>956</v>
      </c>
    </row>
    <row r="957" ht="30" customHeight="1" spans="1:3">
      <c r="A957" s="76">
        <v>954</v>
      </c>
      <c r="B957" s="85" t="s">
        <v>985</v>
      </c>
      <c r="C957" s="85" t="s">
        <v>956</v>
      </c>
    </row>
    <row r="958" ht="30" customHeight="1" spans="1:3">
      <c r="A958" s="76">
        <v>955</v>
      </c>
      <c r="B958" s="85" t="s">
        <v>986</v>
      </c>
      <c r="C958" s="85" t="s">
        <v>956</v>
      </c>
    </row>
    <row r="959" ht="30" customHeight="1" spans="1:3">
      <c r="A959" s="76">
        <v>956</v>
      </c>
      <c r="B959" s="85" t="s">
        <v>987</v>
      </c>
      <c r="C959" s="85" t="s">
        <v>956</v>
      </c>
    </row>
    <row r="960" ht="30" customHeight="1" spans="1:3">
      <c r="A960" s="76">
        <v>957</v>
      </c>
      <c r="B960" s="85" t="s">
        <v>988</v>
      </c>
      <c r="C960" s="85" t="s">
        <v>956</v>
      </c>
    </row>
    <row r="961" ht="30" customHeight="1" spans="1:3">
      <c r="A961" s="76">
        <v>958</v>
      </c>
      <c r="B961" s="85" t="s">
        <v>989</v>
      </c>
      <c r="C961" s="85" t="s">
        <v>956</v>
      </c>
    </row>
    <row r="962" ht="30" customHeight="1" spans="1:3">
      <c r="A962" s="76">
        <v>959</v>
      </c>
      <c r="B962" s="85" t="s">
        <v>990</v>
      </c>
      <c r="C962" s="85" t="s">
        <v>956</v>
      </c>
    </row>
    <row r="963" ht="30" customHeight="1" spans="1:3">
      <c r="A963" s="76">
        <v>960</v>
      </c>
      <c r="B963" s="85" t="s">
        <v>991</v>
      </c>
      <c r="C963" s="85" t="s">
        <v>956</v>
      </c>
    </row>
    <row r="964" ht="30" customHeight="1" spans="1:3">
      <c r="A964" s="76">
        <v>961</v>
      </c>
      <c r="B964" s="85" t="s">
        <v>992</v>
      </c>
      <c r="C964" s="85" t="s">
        <v>956</v>
      </c>
    </row>
    <row r="965" ht="30" customHeight="1" spans="1:3">
      <c r="A965" s="76">
        <v>962</v>
      </c>
      <c r="B965" s="85" t="s">
        <v>993</v>
      </c>
      <c r="C965" s="85" t="s">
        <v>956</v>
      </c>
    </row>
    <row r="966" ht="30" customHeight="1" spans="1:3">
      <c r="A966" s="76">
        <v>963</v>
      </c>
      <c r="B966" s="85" t="s">
        <v>994</v>
      </c>
      <c r="C966" s="85" t="s">
        <v>956</v>
      </c>
    </row>
    <row r="967" ht="30" customHeight="1" spans="1:3">
      <c r="A967" s="76">
        <v>964</v>
      </c>
      <c r="B967" s="85" t="s">
        <v>995</v>
      </c>
      <c r="C967" s="85" t="s">
        <v>956</v>
      </c>
    </row>
    <row r="968" ht="30" customHeight="1" spans="1:3">
      <c r="A968" s="76">
        <v>965</v>
      </c>
      <c r="B968" s="85" t="s">
        <v>996</v>
      </c>
      <c r="C968" s="85" t="s">
        <v>956</v>
      </c>
    </row>
    <row r="969" ht="30" customHeight="1" spans="1:3">
      <c r="A969" s="76">
        <v>966</v>
      </c>
      <c r="B969" s="85" t="s">
        <v>997</v>
      </c>
      <c r="C969" s="85" t="s">
        <v>956</v>
      </c>
    </row>
    <row r="970" ht="30" customHeight="1" spans="1:3">
      <c r="A970" s="76">
        <v>967</v>
      </c>
      <c r="B970" s="85" t="s">
        <v>998</v>
      </c>
      <c r="C970" s="85" t="s">
        <v>956</v>
      </c>
    </row>
    <row r="971" ht="30" customHeight="1" spans="1:3">
      <c r="A971" s="76">
        <v>968</v>
      </c>
      <c r="B971" s="85" t="s">
        <v>999</v>
      </c>
      <c r="C971" s="85" t="s">
        <v>956</v>
      </c>
    </row>
    <row r="972" ht="30" customHeight="1" spans="1:3">
      <c r="A972" s="76">
        <v>969</v>
      </c>
      <c r="B972" s="85" t="s">
        <v>1000</v>
      </c>
      <c r="C972" s="85" t="s">
        <v>956</v>
      </c>
    </row>
    <row r="973" ht="30" customHeight="1" spans="1:3">
      <c r="A973" s="76">
        <v>970</v>
      </c>
      <c r="B973" s="85" t="s">
        <v>1001</v>
      </c>
      <c r="C973" s="85" t="s">
        <v>956</v>
      </c>
    </row>
    <row r="974" ht="30" customHeight="1" spans="1:3">
      <c r="A974" s="76">
        <v>971</v>
      </c>
      <c r="B974" s="85" t="s">
        <v>1002</v>
      </c>
      <c r="C974" s="85" t="s">
        <v>956</v>
      </c>
    </row>
    <row r="975" ht="30" customHeight="1" spans="1:3">
      <c r="A975" s="76">
        <v>972</v>
      </c>
      <c r="B975" s="85" t="s">
        <v>1003</v>
      </c>
      <c r="C975" s="85" t="s">
        <v>956</v>
      </c>
    </row>
    <row r="976" ht="30" customHeight="1" spans="1:3">
      <c r="A976" s="76">
        <v>973</v>
      </c>
      <c r="B976" s="85" t="s">
        <v>1004</v>
      </c>
      <c r="C976" s="85" t="s">
        <v>956</v>
      </c>
    </row>
    <row r="977" ht="30" customHeight="1" spans="1:3">
      <c r="A977" s="76">
        <v>974</v>
      </c>
      <c r="B977" s="85" t="s">
        <v>1005</v>
      </c>
      <c r="C977" s="85" t="s">
        <v>956</v>
      </c>
    </row>
    <row r="978" ht="30" customHeight="1" spans="1:3">
      <c r="A978" s="76">
        <v>975</v>
      </c>
      <c r="B978" s="85" t="s">
        <v>1006</v>
      </c>
      <c r="C978" s="85" t="s">
        <v>956</v>
      </c>
    </row>
    <row r="979" ht="30" customHeight="1" spans="1:3">
      <c r="A979" s="76">
        <v>976</v>
      </c>
      <c r="B979" s="85" t="s">
        <v>1007</v>
      </c>
      <c r="C979" s="85" t="s">
        <v>956</v>
      </c>
    </row>
    <row r="980" ht="30" customHeight="1" spans="1:3">
      <c r="A980" s="76">
        <v>977</v>
      </c>
      <c r="B980" s="85" t="s">
        <v>1008</v>
      </c>
      <c r="C980" s="85" t="s">
        <v>956</v>
      </c>
    </row>
    <row r="981" ht="30" customHeight="1" spans="1:3">
      <c r="A981" s="76">
        <v>978</v>
      </c>
      <c r="B981" s="85" t="s">
        <v>1009</v>
      </c>
      <c r="C981" s="85" t="s">
        <v>956</v>
      </c>
    </row>
    <row r="982" ht="30" customHeight="1" spans="1:3">
      <c r="A982" s="76">
        <v>979</v>
      </c>
      <c r="B982" s="85" t="s">
        <v>1010</v>
      </c>
      <c r="C982" s="85" t="s">
        <v>956</v>
      </c>
    </row>
    <row r="983" ht="30" customHeight="1" spans="1:3">
      <c r="A983" s="76">
        <v>980</v>
      </c>
      <c r="B983" s="85" t="s">
        <v>1011</v>
      </c>
      <c r="C983" s="85" t="s">
        <v>956</v>
      </c>
    </row>
  </sheetData>
  <sortState ref="A4:C983">
    <sortCondition ref="C4:C983" customList="兴庆区,金凤区,西夏区,贺兰县,永宁县,灵武市,经开区,苏银产业园,大武口区,惠农区,平罗县,吴忠市,红寺堡区,青铜峡市,盐池县,同心县,固原市,原州区,隆德县,彭阳县,泾源县,西吉县,中卫市,沙坡头区,中宁县,海原县,宁东基地"/>
  </sortState>
  <mergeCells count="1">
    <mergeCell ref="A2:C2"/>
  </mergeCells>
  <conditionalFormatting sqref="B4:B983">
    <cfRule type="duplicateValues" dxfId="0" priority="11"/>
  </conditionalFormatting>
  <pageMargins left="0.25" right="0.25" top="0.75" bottom="0.75" header="0.298611111111111" footer="0.298611111111111"/>
  <pageSetup paperSize="9" fitToHeight="0" orientation="landscape" horizontalDpi="600"/>
  <headerFooter/>
  <ignoredErrors>
    <ignoredError sqref="A3 B2: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9"/>
  <sheetViews>
    <sheetView topLeftCell="A28" workbookViewId="0">
      <selection activeCell="L18" sqref="L18"/>
    </sheetView>
  </sheetViews>
  <sheetFormatPr defaultColWidth="7.2" defaultRowHeight="14.25"/>
  <cols>
    <col min="1" max="1" width="21.8583333333333" style="44" customWidth="1"/>
    <col min="2" max="2" width="18.8916666666667" style="44" customWidth="1"/>
    <col min="3" max="3" width="24.1416666666667" style="44" customWidth="1"/>
    <col min="4" max="4" width="23.7166666666667" style="44" customWidth="1"/>
    <col min="5" max="5" width="24" style="44" customWidth="1"/>
    <col min="6" max="6" width="25.75" style="41" hidden="1" customWidth="1"/>
    <col min="7" max="8" width="7.2" style="41"/>
    <col min="9" max="9" width="7.50833333333333" style="41"/>
    <col min="10" max="10" width="14" style="45" customWidth="1"/>
    <col min="11" max="16368" width="7.2" style="41"/>
    <col min="16369" max="16384" width="7.2" style="46"/>
  </cols>
  <sheetData>
    <row r="1" s="41" customFormat="1" ht="29" customHeight="1" spans="1:10 16369:16384">
      <c r="A1" s="47" t="s">
        <v>1012</v>
      </c>
      <c r="B1" s="44"/>
      <c r="C1" s="44"/>
      <c r="D1" s="44"/>
      <c r="E1" s="44"/>
      <c r="J1" s="45"/>
      <c r="XEO1" s="46"/>
      <c r="XEP1" s="46"/>
      <c r="XEQ1" s="46"/>
      <c r="XER1" s="46"/>
      <c r="XES1" s="46"/>
      <c r="XET1" s="46"/>
      <c r="XEU1" s="46"/>
      <c r="XEV1" s="46"/>
      <c r="XEW1" s="46"/>
      <c r="XEX1" s="46"/>
      <c r="XEY1" s="46"/>
      <c r="XEZ1" s="46"/>
      <c r="XFA1" s="46"/>
      <c r="XFB1" s="46"/>
      <c r="XFC1" s="46"/>
      <c r="XFD1" s="46"/>
    </row>
    <row r="2" s="41" customFormat="1" ht="46" customHeight="1" spans="1:10 16369:16384">
      <c r="A2" s="48" t="s">
        <v>1013</v>
      </c>
      <c r="B2" s="48"/>
      <c r="C2" s="48"/>
      <c r="D2" s="48"/>
      <c r="E2" s="48"/>
      <c r="F2" s="48"/>
      <c r="J2" s="45"/>
    </row>
    <row r="3" s="41" customFormat="1" ht="20" customHeight="1" spans="1:10 16369:16384">
      <c r="B3" s="49"/>
      <c r="C3" s="49"/>
      <c r="D3" s="49"/>
      <c r="E3" s="50" t="s">
        <v>1014</v>
      </c>
      <c r="F3" s="50"/>
      <c r="J3" s="45"/>
    </row>
    <row r="4" s="42" customFormat="1" ht="38" customHeight="1" spans="1:10 16369:16384">
      <c r="A4" s="51" t="s">
        <v>1015</v>
      </c>
      <c r="B4" s="52" t="s">
        <v>1016</v>
      </c>
      <c r="C4" s="52" t="s">
        <v>1017</v>
      </c>
      <c r="D4" s="52" t="s">
        <v>1018</v>
      </c>
      <c r="E4" s="53" t="s">
        <v>1019</v>
      </c>
      <c r="F4" s="54" t="s">
        <v>1020</v>
      </c>
      <c r="J4" s="55"/>
      <c r="XEO4" s="56"/>
      <c r="XEP4" s="56"/>
      <c r="XEQ4" s="56"/>
      <c r="XER4" s="56"/>
      <c r="XES4" s="56"/>
      <c r="XET4" s="56"/>
      <c r="XEU4" s="56"/>
      <c r="XEV4" s="56"/>
      <c r="XEW4" s="56"/>
      <c r="XEX4" s="56"/>
      <c r="XEY4" s="56"/>
      <c r="XEZ4" s="56"/>
      <c r="XFA4" s="56"/>
      <c r="XFB4" s="56"/>
      <c r="XFC4" s="56"/>
      <c r="XFD4" s="56"/>
    </row>
    <row r="5" s="43" customFormat="1" ht="22" customHeight="1" spans="1:10 16369:16384">
      <c r="A5" s="57" t="s">
        <v>1021</v>
      </c>
      <c r="B5" s="39" t="e">
        <f ca="1">SUM(B6:B13)</f>
        <v>#REF!</v>
      </c>
      <c r="C5" s="39">
        <f>SUM(C6:C13)</f>
        <v>4146.11</v>
      </c>
      <c r="D5" s="39" t="e">
        <f ca="1">SUM(D6:D13)</f>
        <v>#REF!</v>
      </c>
      <c r="E5" s="58">
        <f>SUM(E6:E13)</f>
        <v>418</v>
      </c>
      <c r="F5" s="59"/>
      <c r="J5" s="60"/>
      <c r="XEO5" s="61"/>
      <c r="XEP5" s="61"/>
      <c r="XEQ5" s="61"/>
      <c r="XER5" s="61"/>
      <c r="XES5" s="61"/>
      <c r="XET5" s="61"/>
      <c r="XEU5" s="61"/>
      <c r="XEV5" s="61"/>
      <c r="XEW5" s="61"/>
      <c r="XEX5" s="61"/>
      <c r="XEY5" s="61"/>
      <c r="XEZ5" s="61"/>
      <c r="XFA5" s="61"/>
      <c r="XFB5" s="61"/>
      <c r="XFC5" s="61"/>
      <c r="XFD5" s="61"/>
    </row>
    <row r="6" s="41" customFormat="1" ht="22" customHeight="1" spans="1:10 16369:16384">
      <c r="A6" s="62" t="s">
        <v>6</v>
      </c>
      <c r="B6" s="63" t="e">
        <f ca="1">SUMIF(申报企业汇总!C$4:C$983,"兴庆区",申报企业汇总!#REF!)</f>
        <v>#REF!</v>
      </c>
      <c r="C6" s="63">
        <v>313.3</v>
      </c>
      <c r="D6" s="63" t="e">
        <f ca="1" t="shared" ref="D6:D13" si="0">B6-C6</f>
        <v>#REF!</v>
      </c>
      <c r="E6" s="64">
        <f>COUNTIF(申报企业汇总!C$4:C$983,"兴庆区")</f>
        <v>51</v>
      </c>
      <c r="F6" s="65"/>
      <c r="J6" s="45"/>
    </row>
    <row r="7" s="41" customFormat="1" ht="22" customHeight="1" spans="1:10 16369:16384">
      <c r="A7" s="62" t="s">
        <v>58</v>
      </c>
      <c r="B7" s="63" t="e">
        <f ca="1">SUMIF(申报企业汇总!C$4:C$983,"金凤区",申报企业汇总!#REF!)</f>
        <v>#REF!</v>
      </c>
      <c r="C7" s="63">
        <v>165.49</v>
      </c>
      <c r="D7" s="63" t="e">
        <f ca="1" t="shared" si="0"/>
        <v>#REF!</v>
      </c>
      <c r="E7" s="64">
        <f>COUNTIF(申报企业汇总!C$4:C$983,"金凤区")</f>
        <v>40</v>
      </c>
      <c r="F7" s="65"/>
      <c r="J7" s="45"/>
    </row>
    <row r="8" s="41" customFormat="1" ht="22" customHeight="1" spans="1:10 16369:16384">
      <c r="A8" s="62" t="s">
        <v>99</v>
      </c>
      <c r="B8" s="63" t="e">
        <f ca="1">SUMIF(申报企业汇总!C$4:C$983,"西夏区",申报企业汇总!#REF!)</f>
        <v>#REF!</v>
      </c>
      <c r="C8" s="63">
        <v>198.61</v>
      </c>
      <c r="D8" s="63" t="e">
        <f ca="1" t="shared" si="0"/>
        <v>#REF!</v>
      </c>
      <c r="E8" s="64">
        <f>COUNTIF(申报企业汇总!C$4:C$983,"西夏区")</f>
        <v>18</v>
      </c>
      <c r="F8" s="65"/>
      <c r="J8" s="45"/>
    </row>
    <row r="9" s="41" customFormat="1" ht="22" customHeight="1" spans="1:10 16369:16384">
      <c r="A9" s="23" t="s">
        <v>118</v>
      </c>
      <c r="B9" s="63" t="e">
        <f ca="1">SUMIF(申报企业汇总!C$4:C$983,"贺兰县",申报企业汇总!#REF!)</f>
        <v>#REF!</v>
      </c>
      <c r="C9" s="63">
        <v>535.43</v>
      </c>
      <c r="D9" s="63" t="e">
        <f ca="1" t="shared" si="0"/>
        <v>#REF!</v>
      </c>
      <c r="E9" s="64">
        <f>COUNTIF(申报企业汇总!C$4:C$983,"贺兰县")</f>
        <v>65</v>
      </c>
      <c r="F9" s="65"/>
      <c r="J9" s="45"/>
    </row>
    <row r="10" s="41" customFormat="1" ht="22" customHeight="1" spans="1:10 16369:16384">
      <c r="A10" s="62" t="s">
        <v>184</v>
      </c>
      <c r="B10" s="63" t="e">
        <f ca="1">SUMIF(申报企业汇总!C$4:C$983,"永宁县",申报企业汇总!#REF!)</f>
        <v>#REF!</v>
      </c>
      <c r="C10" s="63">
        <v>233.96</v>
      </c>
      <c r="D10" s="63" t="e">
        <f ca="1" t="shared" si="0"/>
        <v>#REF!</v>
      </c>
      <c r="E10" s="64">
        <f>COUNTIF(申报企业汇总!C$4:C$983,"永宁县")</f>
        <v>26</v>
      </c>
      <c r="F10" s="65"/>
      <c r="J10" s="45"/>
    </row>
    <row r="11" s="41" customFormat="1" ht="22" customHeight="1" spans="1:10 16369:16384">
      <c r="A11" s="62" t="s">
        <v>211</v>
      </c>
      <c r="B11" s="63" t="e">
        <f ca="1">SUMIF(申报企业汇总!C$4:C$983,"灵武市",申报企业汇总!#REF!)</f>
        <v>#REF!</v>
      </c>
      <c r="C11" s="63">
        <v>413.91</v>
      </c>
      <c r="D11" s="63" t="e">
        <f ca="1" t="shared" si="0"/>
        <v>#REF!</v>
      </c>
      <c r="E11" s="64">
        <f>COUNTIF(申报企业汇总!C$4:C$983,"灵武市")</f>
        <v>30</v>
      </c>
      <c r="F11" s="65"/>
      <c r="J11" s="45"/>
    </row>
    <row r="12" s="41" customFormat="1" ht="22" customHeight="1" spans="1:10 16369:16384">
      <c r="A12" s="62" t="s">
        <v>242</v>
      </c>
      <c r="B12" s="63" t="e">
        <f ca="1">SUMIF(申报企业汇总!C$4:C$983,"经开区",申报企业汇总!#REF!)</f>
        <v>#REF!</v>
      </c>
      <c r="C12" s="63">
        <v>2084.7</v>
      </c>
      <c r="D12" s="63" t="e">
        <f ca="1" t="shared" si="0"/>
        <v>#REF!</v>
      </c>
      <c r="E12" s="64">
        <f>COUNTIF(申报企业汇总!C$4:C$983,"经开区")</f>
        <v>173</v>
      </c>
      <c r="F12" s="65"/>
      <c r="J12" s="45"/>
    </row>
    <row r="13" s="41" customFormat="1" ht="22" customHeight="1" spans="1:10 16369:16384">
      <c r="A13" s="62" t="s">
        <v>416</v>
      </c>
      <c r="B13" s="63" t="e">
        <f ca="1">SUMIF(申报企业汇总!C$4:C$983,"苏银产业园",申报企业汇总!#REF!)</f>
        <v>#REF!</v>
      </c>
      <c r="C13" s="63">
        <v>200.71</v>
      </c>
      <c r="D13" s="63" t="e">
        <f ca="1" t="shared" si="0"/>
        <v>#REF!</v>
      </c>
      <c r="E13" s="64">
        <f>COUNTIF(申报企业汇总!C$4:C$983,"苏银产业园")</f>
        <v>15</v>
      </c>
      <c r="F13" s="65"/>
      <c r="J13" s="45"/>
    </row>
    <row r="14" s="41" customFormat="1" ht="22" customHeight="1" spans="1:10 16369:16384">
      <c r="A14" s="57" t="s">
        <v>1022</v>
      </c>
      <c r="B14" s="39" t="e">
        <f ca="1">SUM(B15:B17)</f>
        <v>#REF!</v>
      </c>
      <c r="C14" s="39">
        <f>SUM(C15:C17)</f>
        <v>2851.01</v>
      </c>
      <c r="D14" s="39" t="e">
        <f ca="1">SUM(D15:D17)</f>
        <v>#REF!</v>
      </c>
      <c r="E14" s="58">
        <f>SUM(E15:E17)</f>
        <v>198</v>
      </c>
      <c r="F14" s="65"/>
      <c r="J14" s="45"/>
    </row>
    <row r="15" s="41" customFormat="1" ht="22" customHeight="1" spans="1:10 16369:16384">
      <c r="A15" s="62" t="s">
        <v>432</v>
      </c>
      <c r="B15" s="63" t="e">
        <f ca="1">SUMIF(申报企业汇总!C$4:C$983,"大武口区",申报企业汇总!#REF!)</f>
        <v>#REF!</v>
      </c>
      <c r="C15" s="63">
        <v>732.9</v>
      </c>
      <c r="D15" s="63" t="e">
        <f ca="1">B15-C15-310</f>
        <v>#REF!</v>
      </c>
      <c r="E15" s="64">
        <f>COUNTIF(申报企业汇总!C$4:C$983,"大武口区")</f>
        <v>48</v>
      </c>
      <c r="F15" s="66" t="s">
        <v>1023</v>
      </c>
      <c r="J15" s="45"/>
    </row>
    <row r="16" s="41" customFormat="1" ht="22" customHeight="1" spans="1:10 16369:16384">
      <c r="A16" s="62" t="s">
        <v>481</v>
      </c>
      <c r="B16" s="63" t="e">
        <f ca="1">SUMIF(申报企业汇总!C$4:C$983,"惠农区",申报企业汇总!#REF!)</f>
        <v>#REF!</v>
      </c>
      <c r="C16" s="63">
        <v>1129.73</v>
      </c>
      <c r="D16" s="63" t="e">
        <f ca="1">B16-C16-276.31</f>
        <v>#REF!</v>
      </c>
      <c r="E16" s="64">
        <f>COUNTIF(申报企业汇总!C$4:C$983,"惠农区")</f>
        <v>60</v>
      </c>
      <c r="F16" s="66" t="s">
        <v>1024</v>
      </c>
      <c r="J16" s="45"/>
    </row>
    <row r="17" s="41" customFormat="1" ht="22" customHeight="1" spans="1:10">
      <c r="A17" s="62" t="s">
        <v>542</v>
      </c>
      <c r="B17" s="63" t="e">
        <f ca="1">SUMIF(申报企业汇总!C$4:C$983,"平罗县",申报企业汇总!#REF!)</f>
        <v>#REF!</v>
      </c>
      <c r="C17" s="63">
        <v>988.38</v>
      </c>
      <c r="D17" s="63" t="e">
        <f ca="1">B17-C17</f>
        <v>#REF!</v>
      </c>
      <c r="E17" s="64">
        <f>COUNTIF(申报企业汇总!C$4:C$983,"平罗县")</f>
        <v>90</v>
      </c>
      <c r="F17" s="65"/>
      <c r="J17" s="45"/>
    </row>
    <row r="18" s="41" customFormat="1" ht="22" customHeight="1" spans="1:10">
      <c r="A18" s="57" t="s">
        <v>633</v>
      </c>
      <c r="B18" s="39" t="e">
        <f ca="1">SUM(B19:B23)</f>
        <v>#REF!</v>
      </c>
      <c r="C18" s="39">
        <f>SUM(C19:C23)</f>
        <v>2041.8</v>
      </c>
      <c r="D18" s="39" t="e">
        <f ca="1">SUM(D19:D23)</f>
        <v>#REF!</v>
      </c>
      <c r="E18" s="58">
        <f>SUM(E19:E23)</f>
        <v>174</v>
      </c>
      <c r="F18" s="65"/>
      <c r="J18" s="45"/>
    </row>
    <row r="19" s="41" customFormat="1" ht="22" customHeight="1" spans="1:10">
      <c r="A19" s="62" t="s">
        <v>1025</v>
      </c>
      <c r="B19" s="63" t="e">
        <f ca="1">SUMIF(申报企业汇总!C$4:C$983,"吴忠市",申报企业汇总!#REF!)</f>
        <v>#REF!</v>
      </c>
      <c r="C19" s="63">
        <v>324.36</v>
      </c>
      <c r="D19" s="63" t="e">
        <f ca="1">B19-C19</f>
        <v>#REF!</v>
      </c>
      <c r="E19" s="64">
        <f>COUNTIF(申报企业汇总!C$4:C$983,"吴忠市")</f>
        <v>55</v>
      </c>
      <c r="F19" s="65"/>
      <c r="J19" s="45"/>
    </row>
    <row r="20" s="41" customFormat="1" ht="22" customHeight="1" spans="1:10">
      <c r="A20" s="62" t="s">
        <v>689</v>
      </c>
      <c r="B20" s="63" t="e">
        <f ca="1">SUMIF(申报企业汇总!C$4:C$983,"红寺堡区",申报企业汇总!#REF!)</f>
        <v>#REF!</v>
      </c>
      <c r="C20" s="63">
        <v>301.32</v>
      </c>
      <c r="D20" s="63" t="e">
        <f ca="1">B20-C20</f>
        <v>#REF!</v>
      </c>
      <c r="E20" s="64">
        <f>COUNTIF(申报企业汇总!C$4:C$983,"红寺堡区")</f>
        <v>26</v>
      </c>
      <c r="F20" s="65"/>
      <c r="J20" s="45"/>
    </row>
    <row r="21" s="41" customFormat="1" ht="22" customHeight="1" spans="1:10">
      <c r="A21" s="23" t="s">
        <v>716</v>
      </c>
      <c r="B21" s="63" t="e">
        <f ca="1">SUMIF(申报企业汇总!C$4:C$983,"青铜峡市",申报企业汇总!#REF!)</f>
        <v>#REF!</v>
      </c>
      <c r="C21" s="63">
        <v>548.58</v>
      </c>
      <c r="D21" s="63" t="e">
        <f ca="1">B21-C21</f>
        <v>#REF!</v>
      </c>
      <c r="E21" s="64">
        <f>COUNTIF(申报企业汇总!C$4:C$983,"青铜峡市")</f>
        <v>56</v>
      </c>
      <c r="F21" s="65"/>
      <c r="J21" s="45"/>
    </row>
    <row r="22" s="41" customFormat="1" ht="22" customHeight="1" spans="1:10">
      <c r="A22" s="62" t="s">
        <v>773</v>
      </c>
      <c r="B22" s="63" t="e">
        <f ca="1">SUMIF(申报企业汇总!C$4:C$983,"盐池县",申报企业汇总!#REF!)</f>
        <v>#REF!</v>
      </c>
      <c r="C22" s="63">
        <v>827.32</v>
      </c>
      <c r="D22" s="63" t="e">
        <f ca="1">B22-C22</f>
        <v>#REF!</v>
      </c>
      <c r="E22" s="64">
        <f>COUNTIF(申报企业汇总!C$4:C$983,"盐池县")</f>
        <v>26</v>
      </c>
      <c r="F22" s="65"/>
      <c r="J22" s="45"/>
    </row>
    <row r="23" s="41" customFormat="1" ht="22" customHeight="1" spans="1:10">
      <c r="A23" s="62" t="s">
        <v>800</v>
      </c>
      <c r="B23" s="63" t="e">
        <f ca="1">SUMIF(申报企业汇总!C$4:C$983,"同心县",申报企业汇总!#REF!)</f>
        <v>#REF!</v>
      </c>
      <c r="C23" s="63">
        <v>40.22</v>
      </c>
      <c r="D23" s="63" t="e">
        <f ca="1">B23-C23</f>
        <v>#REF!</v>
      </c>
      <c r="E23" s="64">
        <f>COUNTIF(申报企业汇总!C$4:C$983,"同心县")</f>
        <v>11</v>
      </c>
      <c r="F23" s="65"/>
      <c r="J23" s="45"/>
    </row>
    <row r="24" s="41" customFormat="1" ht="22" customHeight="1" spans="1:10">
      <c r="A24" s="57" t="s">
        <v>812</v>
      </c>
      <c r="B24" s="39" t="e">
        <f ca="1">SUM(B25:B30)</f>
        <v>#REF!</v>
      </c>
      <c r="C24" s="39">
        <f>SUM(C25:C30)</f>
        <v>241.32</v>
      </c>
      <c r="D24" s="39" t="e">
        <f ca="1">SUM(D25:D30)</f>
        <v>#REF!</v>
      </c>
      <c r="E24" s="58">
        <f>SUM(E25:E30)</f>
        <v>46</v>
      </c>
      <c r="F24" s="65"/>
      <c r="J24" s="45"/>
    </row>
    <row r="25" s="41" customFormat="1" ht="22" customHeight="1" spans="1:10">
      <c r="A25" s="62" t="s">
        <v>1025</v>
      </c>
      <c r="B25" s="63" t="e">
        <f ca="1">SUMIF(申报企业汇总!C$4:C$983,"固原市",申报企业汇总!#REF!)</f>
        <v>#REF!</v>
      </c>
      <c r="C25" s="63">
        <v>93.87</v>
      </c>
      <c r="D25" s="63" t="e">
        <f ca="1" t="shared" ref="D25:D30" si="1">B25-C25</f>
        <v>#REF!</v>
      </c>
      <c r="E25" s="64">
        <f>COUNTIF(申报企业汇总!C$4:C$983,"固原市")</f>
        <v>15</v>
      </c>
      <c r="F25" s="65"/>
      <c r="J25" s="45"/>
    </row>
    <row r="26" s="41" customFormat="1" ht="22" customHeight="1" spans="1:10">
      <c r="A26" s="62" t="s">
        <v>828</v>
      </c>
      <c r="B26" s="63" t="e">
        <f ca="1">SUMIF(申报企业汇总!C$4:C$983,"原州区",申报企业汇总!#REF!)</f>
        <v>#REF!</v>
      </c>
      <c r="C26" s="63">
        <v>12.18</v>
      </c>
      <c r="D26" s="63" t="e">
        <f ca="1" t="shared" si="1"/>
        <v>#REF!</v>
      </c>
      <c r="E26" s="64">
        <f>COUNTIF(申报企业汇总!C$4:C$983,"原州区")</f>
        <v>3</v>
      </c>
      <c r="F26" s="65"/>
      <c r="J26" s="45"/>
    </row>
    <row r="27" s="41" customFormat="1" ht="22" customHeight="1" spans="1:10">
      <c r="A27" s="62" t="s">
        <v>832</v>
      </c>
      <c r="B27" s="63" t="e">
        <f ca="1">SUMIF(申报企业汇总!C$4:C$983,"隆德县",申报企业汇总!#REF!)</f>
        <v>#REF!</v>
      </c>
      <c r="C27" s="63">
        <v>26.65</v>
      </c>
      <c r="D27" s="63" t="e">
        <f ca="1" t="shared" si="1"/>
        <v>#REF!</v>
      </c>
      <c r="E27" s="64">
        <f>COUNTIF(申报企业汇总!C$4:C$983,"隆德县")</f>
        <v>4</v>
      </c>
      <c r="F27" s="65"/>
      <c r="J27" s="45"/>
    </row>
    <row r="28" s="41" customFormat="1" ht="22" customHeight="1" spans="1:10">
      <c r="A28" s="62" t="s">
        <v>837</v>
      </c>
      <c r="B28" s="63" t="e">
        <f ca="1">SUMIF(申报企业汇总!C$4:C$983,"彭阳县",申报企业汇总!#REF!)</f>
        <v>#REF!</v>
      </c>
      <c r="C28" s="63">
        <v>56.47</v>
      </c>
      <c r="D28" s="63" t="e">
        <f ca="1" t="shared" si="1"/>
        <v>#REF!</v>
      </c>
      <c r="E28" s="64">
        <f>COUNTIF(申报企业汇总!C$4:C$983,"彭阳县")</f>
        <v>15</v>
      </c>
      <c r="F28" s="65"/>
      <c r="J28" s="45"/>
    </row>
    <row r="29" s="41" customFormat="1" ht="22" customHeight="1" spans="1:10">
      <c r="A29" s="62" t="s">
        <v>853</v>
      </c>
      <c r="B29" s="63" t="e">
        <f ca="1">SUMIF(申报企业汇总!C$4:C$983,"泾源县",申报企业汇总!#REF!)</f>
        <v>#REF!</v>
      </c>
      <c r="C29" s="63">
        <v>10.74</v>
      </c>
      <c r="D29" s="63" t="e">
        <f ca="1" t="shared" si="1"/>
        <v>#REF!</v>
      </c>
      <c r="E29" s="64">
        <f>COUNTIF(申报企业汇总!C$4:C$983,"泾源县")</f>
        <v>3</v>
      </c>
      <c r="F29" s="65"/>
      <c r="J29" s="45"/>
    </row>
    <row r="30" s="41" customFormat="1" ht="22" customHeight="1" spans="1:10">
      <c r="A30" s="62" t="s">
        <v>857</v>
      </c>
      <c r="B30" s="63" t="e">
        <f ca="1">SUMIF(申报企业汇总!C$4:C$983,"西吉县",申报企业汇总!#REF!)</f>
        <v>#REF!</v>
      </c>
      <c r="C30" s="63">
        <v>41.41</v>
      </c>
      <c r="D30" s="63" t="e">
        <f ca="1" t="shared" si="1"/>
        <v>#REF!</v>
      </c>
      <c r="E30" s="64">
        <f>COUNTIF(申报企业汇总!C$4:C$983,"西吉县")</f>
        <v>6</v>
      </c>
      <c r="F30" s="65"/>
      <c r="J30" s="45"/>
    </row>
    <row r="31" s="41" customFormat="1" ht="22" customHeight="1" spans="1:10">
      <c r="A31" s="57" t="s">
        <v>864</v>
      </c>
      <c r="B31" s="39" t="e">
        <f ca="1">SUM(B32:B35)</f>
        <v>#REF!</v>
      </c>
      <c r="C31" s="39">
        <f>SUM(C32:C35)</f>
        <v>894.02</v>
      </c>
      <c r="D31" s="39" t="e">
        <f ca="1">SUM(D32:D35)</f>
        <v>#REF!</v>
      </c>
      <c r="E31" s="58">
        <f>SUM(E32:E35)</f>
        <v>88</v>
      </c>
      <c r="F31" s="65"/>
      <c r="J31" s="45"/>
    </row>
    <row r="32" s="41" customFormat="1" ht="22" customHeight="1" spans="1:10">
      <c r="A32" s="62" t="s">
        <v>1025</v>
      </c>
      <c r="B32" s="63" t="e">
        <f ca="1">SUMIF(申报企业汇总!C$4:C$983,"中卫市",申报企业汇总!#REF!)</f>
        <v>#REF!</v>
      </c>
      <c r="C32" s="63">
        <v>430.89</v>
      </c>
      <c r="D32" s="63" t="e">
        <f ca="1">B32-C32</f>
        <v>#REF!</v>
      </c>
      <c r="E32" s="64">
        <f>COUNTIF(申报企业汇总!C$4:C$983,"中卫市")</f>
        <v>26</v>
      </c>
      <c r="F32" s="65"/>
      <c r="J32" s="45"/>
    </row>
    <row r="33" s="41" customFormat="1" ht="22" customHeight="1" spans="1:10">
      <c r="A33" s="62" t="s">
        <v>891</v>
      </c>
      <c r="B33" s="63" t="e">
        <f ca="1">SUMIF(申报企业汇总!C$4:C$983,"沙坡头区",申报企业汇总!#REF!)</f>
        <v>#REF!</v>
      </c>
      <c r="C33" s="63">
        <v>159.8</v>
      </c>
      <c r="D33" s="63" t="e">
        <f ca="1">B33-C33</f>
        <v>#REF!</v>
      </c>
      <c r="E33" s="64">
        <f>COUNTIF(申报企业汇总!C$4:C$983,"沙坡头区")</f>
        <v>18</v>
      </c>
      <c r="F33" s="65"/>
      <c r="J33" s="45"/>
    </row>
    <row r="34" s="41" customFormat="1" ht="22" customHeight="1" spans="1:10">
      <c r="A34" s="62" t="s">
        <v>910</v>
      </c>
      <c r="B34" s="63" t="e">
        <f ca="1">SUMIF(申报企业汇总!C$4:C$983,"中宁县",申报企业汇总!#REF!)</f>
        <v>#REF!</v>
      </c>
      <c r="C34" s="63">
        <v>275.51</v>
      </c>
      <c r="D34" s="63" t="e">
        <f ca="1">B34-C34</f>
        <v>#REF!</v>
      </c>
      <c r="E34" s="64">
        <f>COUNTIF(申报企业汇总!C$4:C$983,"中宁县")</f>
        <v>35</v>
      </c>
      <c r="F34" s="65"/>
      <c r="J34" s="45"/>
    </row>
    <row r="35" s="41" customFormat="1" ht="22" customHeight="1" spans="1:10">
      <c r="A35" s="62" t="s">
        <v>946</v>
      </c>
      <c r="B35" s="63" t="e">
        <f ca="1">SUMIF(申报企业汇总!C$4:C$983,"海原县",申报企业汇总!#REF!)</f>
        <v>#REF!</v>
      </c>
      <c r="C35" s="63">
        <v>27.82</v>
      </c>
      <c r="D35" s="63" t="e">
        <f ca="1">B35-C35</f>
        <v>#REF!</v>
      </c>
      <c r="E35" s="64">
        <f>COUNTIF(申报企业汇总!C$4:C$983,"海原县")</f>
        <v>9</v>
      </c>
      <c r="F35" s="65"/>
      <c r="J35" s="45"/>
    </row>
    <row r="36" s="44" customFormat="1" ht="22" customHeight="1" spans="1:10">
      <c r="A36" s="57" t="s">
        <v>956</v>
      </c>
      <c r="B36" s="39" t="e">
        <f ca="1">SUMIF(申报企业汇总!C$4:C$983,"宁东基地",申报企业汇总!#REF!)</f>
        <v>#REF!</v>
      </c>
      <c r="C36" s="39">
        <v>979.51</v>
      </c>
      <c r="D36" s="39" t="e">
        <f ca="1">B36-C36</f>
        <v>#REF!</v>
      </c>
      <c r="E36" s="58">
        <f>COUNTIF(申报企业汇总!C$4:C$983,"宁东基地")</f>
        <v>56</v>
      </c>
      <c r="F36" s="66"/>
      <c r="J36" s="67"/>
    </row>
    <row r="37" s="44" customFormat="1" ht="22" customHeight="1" spans="1:10">
      <c r="A37" s="68" t="s">
        <v>1026</v>
      </c>
      <c r="B37" s="39" t="e">
        <f ca="1">SUM(B5,B14,B18,B24,B31,B36)</f>
        <v>#REF!</v>
      </c>
      <c r="C37" s="39">
        <f>SUM(C5,C14,C18,C24,C31,C36)</f>
        <v>11153.77</v>
      </c>
      <c r="D37" s="39" t="e">
        <f ca="1">SUM(D5,D14,D18,D24,D31,D36)</f>
        <v>#REF!</v>
      </c>
      <c r="E37" s="58">
        <f>SUM(E5,E14,E18,E24,E31,E36)</f>
        <v>980</v>
      </c>
      <c r="F37" s="66"/>
      <c r="J37" s="67"/>
    </row>
    <row r="38" s="41" customFormat="1" spans="1:10">
      <c r="A38" s="44"/>
      <c r="B38" s="44"/>
      <c r="C38" s="44"/>
      <c r="D38" s="44"/>
      <c r="E38" s="44"/>
      <c r="J38" s="45"/>
    </row>
    <row r="39" s="41" customFormat="1" spans="1:10">
      <c r="A39" s="44"/>
      <c r="B39" s="69"/>
      <c r="C39" s="69"/>
      <c r="D39" s="69"/>
      <c r="E39" s="70"/>
      <c r="J39" s="45"/>
    </row>
  </sheetData>
  <mergeCells count="2">
    <mergeCell ref="A2:F2"/>
    <mergeCell ref="E3:F3"/>
  </mergeCells>
  <pageMargins left="0.25" right="0.25" top="0.75" bottom="0.75" header="0.298611111111111" footer="0.298611111111111"/>
  <pageSetup paperSize="9" scale="80" orientation="portrait"/>
  <headerFooter/>
  <ignoredErrors>
    <ignoredError sqref="C31" formulaRange="1"/>
    <ignoredError sqref="D14 D18 D31 D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workbookViewId="0">
      <pane ySplit="3" topLeftCell="A13" activePane="bottomLeft" state="frozen"/>
      <selection/>
      <selection pane="bottomLeft" activeCell="A2" sqref="A2:O2"/>
    </sheetView>
  </sheetViews>
  <sheetFormatPr defaultColWidth="9" defaultRowHeight="14.25"/>
  <cols>
    <col min="1" max="1" width="5.8" style="3" customWidth="1"/>
    <col min="2" max="2" width="38.75" style="4" customWidth="1"/>
    <col min="3" max="3" width="25.2833333333333" style="5" customWidth="1"/>
    <col min="4" max="4" width="12.1416666666667" style="5" customWidth="1"/>
    <col min="5" max="5" width="9.4" style="5" customWidth="1"/>
    <col min="6" max="6" width="8.80833333333333" style="5" hidden="1" customWidth="1"/>
    <col min="7" max="7" width="11.1083333333333" style="5" hidden="1" customWidth="1"/>
    <col min="8" max="9" width="9.89166666666667" style="6" hidden="1" customWidth="1"/>
    <col min="10" max="10" width="10.5083333333333" style="6" customWidth="1"/>
    <col min="11" max="11" width="11.2" style="6" customWidth="1"/>
    <col min="12" max="12" width="10.425" style="7" customWidth="1"/>
    <col min="13" max="13" width="16.7166666666667" style="7" hidden="1" customWidth="1"/>
    <col min="14" max="14" width="11.575" style="7" customWidth="1"/>
    <col min="15" max="15" width="13.1416666666667" style="6" customWidth="1"/>
    <col min="16" max="16" width="9" style="8"/>
    <col min="17" max="18" width="9" style="9"/>
    <col min="19" max="19" width="9.89166666666667" style="10"/>
    <col min="20" max="16381" width="9" style="9"/>
  </cols>
  <sheetData>
    <row r="1" ht="23" customHeight="1" spans="1:19">
      <c r="A1" s="11" t="s">
        <v>1027</v>
      </c>
      <c r="B1" s="11"/>
    </row>
    <row r="2" ht="43" customHeight="1" spans="1:19">
      <c r="A2" s="12" t="s">
        <v>1028</v>
      </c>
      <c r="B2" s="13"/>
      <c r="C2" s="13"/>
      <c r="D2" s="13"/>
      <c r="E2" s="13"/>
      <c r="F2" s="13"/>
      <c r="G2" s="13"/>
      <c r="H2" s="14"/>
      <c r="I2" s="14"/>
      <c r="J2" s="14"/>
      <c r="K2" s="14"/>
      <c r="L2" s="15"/>
      <c r="M2" s="15"/>
      <c r="N2" s="15"/>
      <c r="O2" s="16"/>
    </row>
    <row r="3" s="1" customFormat="1" ht="39" customHeight="1" spans="1:19">
      <c r="A3" s="17" t="s">
        <v>1029</v>
      </c>
      <c r="B3" s="18" t="s">
        <v>1030</v>
      </c>
      <c r="C3" s="17" t="s">
        <v>1031</v>
      </c>
      <c r="D3" s="18" t="s">
        <v>1032</v>
      </c>
      <c r="E3" s="17" t="s">
        <v>1033</v>
      </c>
      <c r="F3" s="17" t="s">
        <v>1034</v>
      </c>
      <c r="G3" s="17" t="s">
        <v>1035</v>
      </c>
      <c r="H3" s="19" t="s">
        <v>1036</v>
      </c>
      <c r="I3" s="19" t="s">
        <v>1037</v>
      </c>
      <c r="J3" s="19" t="s">
        <v>1038</v>
      </c>
      <c r="K3" s="19" t="s">
        <v>1039</v>
      </c>
      <c r="L3" s="20" t="s">
        <v>1040</v>
      </c>
      <c r="M3" s="20" t="s">
        <v>1041</v>
      </c>
      <c r="N3" s="20" t="s">
        <v>1042</v>
      </c>
      <c r="O3" s="21" t="s">
        <v>1043</v>
      </c>
      <c r="S3" s="22"/>
    </row>
    <row r="4" ht="30" customHeight="1" spans="1:19">
      <c r="A4" s="23">
        <v>1</v>
      </c>
      <c r="B4" s="23" t="s">
        <v>1044</v>
      </c>
      <c r="C4" s="23" t="s">
        <v>1045</v>
      </c>
      <c r="D4" s="23" t="s">
        <v>1046</v>
      </c>
      <c r="E4" s="23" t="s">
        <v>242</v>
      </c>
      <c r="F4" s="24">
        <v>57.6</v>
      </c>
      <c r="G4" s="24">
        <v>494.89</v>
      </c>
      <c r="H4" s="24">
        <v>66.12</v>
      </c>
      <c r="I4" s="25">
        <f t="shared" ref="I4:I67" si="0">H4/G4</f>
        <v>0.133605447675241</v>
      </c>
      <c r="J4" s="24">
        <v>494.89</v>
      </c>
      <c r="K4" s="24">
        <v>66.12</v>
      </c>
      <c r="L4" s="26">
        <f t="shared" ref="L4:L67" si="1">K4/J4</f>
        <v>0.133605447675241</v>
      </c>
      <c r="M4" s="26">
        <f t="shared" ref="M4:M67" si="2">(L4-2.14%)/2.14%</f>
        <v>5.2432452184692</v>
      </c>
      <c r="N4" s="25">
        <v>0.03</v>
      </c>
      <c r="O4" s="24">
        <f t="shared" ref="O4:O67" si="3">ROUND(K4*N4,2)</f>
        <v>1.98</v>
      </c>
    </row>
    <row r="5" ht="30" customHeight="1" spans="1:19">
      <c r="A5" s="23">
        <v>2</v>
      </c>
      <c r="B5" s="23" t="s">
        <v>1047</v>
      </c>
      <c r="C5" s="23" t="s">
        <v>1048</v>
      </c>
      <c r="D5" s="23" t="s">
        <v>1049</v>
      </c>
      <c r="E5" s="23" t="s">
        <v>242</v>
      </c>
      <c r="F5" s="27">
        <v>68</v>
      </c>
      <c r="G5" s="24">
        <v>1458</v>
      </c>
      <c r="H5" s="24">
        <v>66</v>
      </c>
      <c r="I5" s="25">
        <f t="shared" si="0"/>
        <v>0.0452674897119342</v>
      </c>
      <c r="J5" s="24">
        <v>1458</v>
      </c>
      <c r="K5" s="24">
        <v>66</v>
      </c>
      <c r="L5" s="26">
        <f t="shared" si="1"/>
        <v>0.0452674897119342</v>
      </c>
      <c r="M5" s="26">
        <f t="shared" si="2"/>
        <v>1.11530325756702</v>
      </c>
      <c r="N5" s="25">
        <v>0.03</v>
      </c>
      <c r="O5" s="24">
        <f t="shared" si="3"/>
        <v>1.98</v>
      </c>
    </row>
    <row r="6" ht="30" customHeight="1" spans="1:19">
      <c r="A6" s="23">
        <v>3</v>
      </c>
      <c r="B6" s="23" t="s">
        <v>1050</v>
      </c>
      <c r="C6" s="23" t="s">
        <v>1051</v>
      </c>
      <c r="D6" s="23" t="s">
        <v>1046</v>
      </c>
      <c r="E6" s="28" t="s">
        <v>58</v>
      </c>
      <c r="F6" s="29">
        <v>71.68</v>
      </c>
      <c r="G6" s="30">
        <v>86.44</v>
      </c>
      <c r="H6" s="30">
        <v>64.68</v>
      </c>
      <c r="I6" s="31">
        <f t="shared" si="0"/>
        <v>0.748264692272096</v>
      </c>
      <c r="J6" s="30">
        <v>86.44</v>
      </c>
      <c r="K6" s="30">
        <v>64.68</v>
      </c>
      <c r="L6" s="26">
        <f t="shared" si="1"/>
        <v>0.748264692272096</v>
      </c>
      <c r="M6" s="26">
        <f t="shared" si="2"/>
        <v>33.9656398257989</v>
      </c>
      <c r="N6" s="25">
        <v>0.03</v>
      </c>
      <c r="O6" s="30">
        <f t="shared" si="3"/>
        <v>1.94</v>
      </c>
    </row>
    <row r="7" ht="30" customHeight="1" spans="1:19">
      <c r="A7" s="23">
        <v>4</v>
      </c>
      <c r="B7" s="23" t="s">
        <v>1052</v>
      </c>
      <c r="C7" s="23" t="s">
        <v>1053</v>
      </c>
      <c r="D7" s="23" t="s">
        <v>1046</v>
      </c>
      <c r="E7" s="23" t="s">
        <v>118</v>
      </c>
      <c r="F7" s="27">
        <v>111.89</v>
      </c>
      <c r="G7" s="24">
        <v>621.08</v>
      </c>
      <c r="H7" s="24">
        <v>63.95</v>
      </c>
      <c r="I7" s="25">
        <f t="shared" si="0"/>
        <v>0.102965801507052</v>
      </c>
      <c r="J7" s="24">
        <v>621.08</v>
      </c>
      <c r="K7" s="24">
        <v>63.95</v>
      </c>
      <c r="L7" s="26">
        <f t="shared" si="1"/>
        <v>0.102965801507052</v>
      </c>
      <c r="M7" s="26">
        <f t="shared" si="2"/>
        <v>3.81148605173141</v>
      </c>
      <c r="N7" s="25">
        <v>0.03</v>
      </c>
      <c r="O7" s="24">
        <f t="shared" si="3"/>
        <v>1.92</v>
      </c>
    </row>
    <row r="8" ht="30" customHeight="1" spans="1:19">
      <c r="A8" s="23">
        <v>5</v>
      </c>
      <c r="B8" s="23" t="s">
        <v>1054</v>
      </c>
      <c r="C8" s="23" t="s">
        <v>1055</v>
      </c>
      <c r="D8" s="23" t="s">
        <v>1046</v>
      </c>
      <c r="E8" s="23" t="s">
        <v>118</v>
      </c>
      <c r="F8" s="27">
        <v>91.01</v>
      </c>
      <c r="G8" s="24">
        <v>816.67</v>
      </c>
      <c r="H8" s="24">
        <v>63.7</v>
      </c>
      <c r="I8" s="25">
        <f t="shared" si="0"/>
        <v>0.0779996816339525</v>
      </c>
      <c r="J8" s="24">
        <v>816.67</v>
      </c>
      <c r="K8" s="24">
        <v>63.7</v>
      </c>
      <c r="L8" s="26">
        <f t="shared" si="1"/>
        <v>0.0779996816339525</v>
      </c>
      <c r="M8" s="26">
        <f t="shared" si="2"/>
        <v>2.644844936166</v>
      </c>
      <c r="N8" s="25">
        <v>0.03</v>
      </c>
      <c r="O8" s="24">
        <f t="shared" si="3"/>
        <v>1.91</v>
      </c>
    </row>
    <row r="9" ht="30" customHeight="1" spans="1:19">
      <c r="A9" s="23">
        <v>6</v>
      </c>
      <c r="B9" s="23" t="s">
        <v>1056</v>
      </c>
      <c r="C9" s="23" t="s">
        <v>1057</v>
      </c>
      <c r="D9" s="23" t="s">
        <v>1058</v>
      </c>
      <c r="E9" s="23" t="s">
        <v>432</v>
      </c>
      <c r="F9" s="27">
        <v>115.14</v>
      </c>
      <c r="G9" s="24">
        <v>520.9</v>
      </c>
      <c r="H9" s="24">
        <v>63.28</v>
      </c>
      <c r="I9" s="25">
        <f t="shared" si="0"/>
        <v>0.121482050297562</v>
      </c>
      <c r="J9" s="24">
        <v>520.9</v>
      </c>
      <c r="K9" s="24">
        <v>63.28</v>
      </c>
      <c r="L9" s="26">
        <f t="shared" si="1"/>
        <v>0.121482050297562</v>
      </c>
      <c r="M9" s="26">
        <f t="shared" si="2"/>
        <v>4.67673132231598</v>
      </c>
      <c r="N9" s="25">
        <v>0.03</v>
      </c>
      <c r="O9" s="24">
        <f t="shared" si="3"/>
        <v>1.9</v>
      </c>
    </row>
    <row r="10" ht="30" customHeight="1" spans="1:19">
      <c r="A10" s="23">
        <v>7</v>
      </c>
      <c r="B10" s="23" t="s">
        <v>1059</v>
      </c>
      <c r="C10" s="23" t="s">
        <v>1060</v>
      </c>
      <c r="D10" s="23" t="s">
        <v>1058</v>
      </c>
      <c r="E10" s="23" t="s">
        <v>242</v>
      </c>
      <c r="F10" s="27">
        <v>232.8</v>
      </c>
      <c r="G10" s="24">
        <v>5143.65</v>
      </c>
      <c r="H10" s="24">
        <v>75.84</v>
      </c>
      <c r="I10" s="25">
        <f t="shared" si="0"/>
        <v>0.0147443935726575</v>
      </c>
      <c r="J10" s="24">
        <v>5143.65</v>
      </c>
      <c r="K10" s="24">
        <v>75.84</v>
      </c>
      <c r="L10" s="26">
        <f t="shared" si="1"/>
        <v>0.0147443935726575</v>
      </c>
      <c r="M10" s="26">
        <f t="shared" si="2"/>
        <v>-0.311009646137498</v>
      </c>
      <c r="N10" s="25">
        <v>0.025</v>
      </c>
      <c r="O10" s="24">
        <f t="shared" si="3"/>
        <v>1.9</v>
      </c>
    </row>
    <row r="11" ht="30" customHeight="1" spans="1:19">
      <c r="A11" s="23">
        <v>8</v>
      </c>
      <c r="B11" s="23" t="s">
        <v>1061</v>
      </c>
      <c r="C11" s="23" t="s">
        <v>1062</v>
      </c>
      <c r="D11" s="23" t="s">
        <v>1058</v>
      </c>
      <c r="E11" s="28" t="s">
        <v>58</v>
      </c>
      <c r="F11" s="29">
        <v>66.68</v>
      </c>
      <c r="G11" s="30">
        <v>1253.49</v>
      </c>
      <c r="H11" s="30">
        <v>63.04</v>
      </c>
      <c r="I11" s="31">
        <f t="shared" si="0"/>
        <v>0.050291585892189</v>
      </c>
      <c r="J11" s="30">
        <v>1253.49</v>
      </c>
      <c r="K11" s="30">
        <v>63.04</v>
      </c>
      <c r="L11" s="26">
        <f t="shared" si="1"/>
        <v>0.050291585892189</v>
      </c>
      <c r="M11" s="26">
        <f t="shared" si="2"/>
        <v>1.35007410711164</v>
      </c>
      <c r="N11" s="25">
        <v>0.03</v>
      </c>
      <c r="O11" s="30">
        <f t="shared" si="3"/>
        <v>1.89</v>
      </c>
    </row>
    <row r="12" ht="30" customHeight="1" spans="1:19">
      <c r="A12" s="23">
        <v>9</v>
      </c>
      <c r="B12" s="23" t="s">
        <v>1063</v>
      </c>
      <c r="C12" s="23" t="s">
        <v>1064</v>
      </c>
      <c r="D12" s="23" t="s">
        <v>1046</v>
      </c>
      <c r="E12" s="28" t="s">
        <v>58</v>
      </c>
      <c r="F12" s="29">
        <v>62</v>
      </c>
      <c r="G12" s="30">
        <v>4593</v>
      </c>
      <c r="H12" s="30">
        <v>74</v>
      </c>
      <c r="I12" s="31">
        <f t="shared" si="0"/>
        <v>0.0161114739821467</v>
      </c>
      <c r="J12" s="30">
        <v>4593</v>
      </c>
      <c r="K12" s="30">
        <v>74</v>
      </c>
      <c r="L12" s="26">
        <f t="shared" si="1"/>
        <v>0.0161114739821467</v>
      </c>
      <c r="M12" s="26">
        <f t="shared" si="2"/>
        <v>-0.247127384011834</v>
      </c>
      <c r="N12" s="25">
        <v>0.025</v>
      </c>
      <c r="O12" s="24">
        <f t="shared" si="3"/>
        <v>1.85</v>
      </c>
    </row>
    <row r="13" ht="30" customHeight="1" spans="1:19">
      <c r="A13" s="23">
        <v>10</v>
      </c>
      <c r="B13" s="23" t="s">
        <v>1065</v>
      </c>
      <c r="C13" s="23" t="s">
        <v>1066</v>
      </c>
      <c r="D13" s="23" t="s">
        <v>1046</v>
      </c>
      <c r="E13" s="28" t="s">
        <v>58</v>
      </c>
      <c r="F13" s="29">
        <v>64.1</v>
      </c>
      <c r="G13" s="30">
        <v>588</v>
      </c>
      <c r="H13" s="30">
        <v>61.6</v>
      </c>
      <c r="I13" s="31">
        <f t="shared" si="0"/>
        <v>0.104761904761905</v>
      </c>
      <c r="J13" s="30">
        <v>588</v>
      </c>
      <c r="K13" s="30">
        <v>61.6</v>
      </c>
      <c r="L13" s="26">
        <f t="shared" si="1"/>
        <v>0.104761904761905</v>
      </c>
      <c r="M13" s="26">
        <f t="shared" si="2"/>
        <v>3.89541611036938</v>
      </c>
      <c r="N13" s="25">
        <v>0.03</v>
      </c>
      <c r="O13" s="30">
        <f t="shared" si="3"/>
        <v>1.85</v>
      </c>
    </row>
    <row r="14" ht="30" customHeight="1" spans="1:19">
      <c r="A14" s="23">
        <v>11</v>
      </c>
      <c r="B14" s="23" t="s">
        <v>1067</v>
      </c>
      <c r="C14" s="23" t="s">
        <v>1068</v>
      </c>
      <c r="D14" s="23" t="s">
        <v>1058</v>
      </c>
      <c r="E14" s="23" t="s">
        <v>118</v>
      </c>
      <c r="F14" s="27">
        <v>0</v>
      </c>
      <c r="G14" s="24">
        <v>749.59</v>
      </c>
      <c r="H14" s="24">
        <v>60.98</v>
      </c>
      <c r="I14" s="25">
        <f t="shared" si="0"/>
        <v>0.0813511386224469</v>
      </c>
      <c r="J14" s="24">
        <v>749.59</v>
      </c>
      <c r="K14" s="24">
        <v>60.98</v>
      </c>
      <c r="L14" s="26">
        <f t="shared" si="1"/>
        <v>0.0813511386224469</v>
      </c>
      <c r="M14" s="26">
        <f t="shared" si="2"/>
        <v>2.80145507581528</v>
      </c>
      <c r="N14" s="25">
        <v>0.03</v>
      </c>
      <c r="O14" s="24">
        <f t="shared" si="3"/>
        <v>1.83</v>
      </c>
    </row>
    <row r="15" ht="30" customHeight="1" spans="1:19">
      <c r="A15" s="23">
        <v>12</v>
      </c>
      <c r="B15" s="23" t="s">
        <v>1069</v>
      </c>
      <c r="C15" s="23" t="s">
        <v>1070</v>
      </c>
      <c r="D15" s="23" t="s">
        <v>1046</v>
      </c>
      <c r="E15" s="23" t="s">
        <v>99</v>
      </c>
      <c r="F15" s="27">
        <v>62.49</v>
      </c>
      <c r="G15" s="24">
        <v>1110.49</v>
      </c>
      <c r="H15" s="24">
        <v>60.48</v>
      </c>
      <c r="I15" s="25">
        <f t="shared" si="0"/>
        <v>0.0544624445064791</v>
      </c>
      <c r="J15" s="24">
        <v>1110.49</v>
      </c>
      <c r="K15" s="24">
        <v>60.48</v>
      </c>
      <c r="L15" s="26">
        <f t="shared" si="1"/>
        <v>0.0544624445064791</v>
      </c>
      <c r="M15" s="26">
        <f t="shared" si="2"/>
        <v>1.54497404235884</v>
      </c>
      <c r="N15" s="25">
        <v>0.03</v>
      </c>
      <c r="O15" s="24">
        <f t="shared" si="3"/>
        <v>1.81</v>
      </c>
    </row>
    <row r="16" ht="30" customHeight="1" spans="1:19">
      <c r="A16" s="23">
        <v>13</v>
      </c>
      <c r="B16" s="23" t="s">
        <v>1071</v>
      </c>
      <c r="C16" s="23" t="s">
        <v>1072</v>
      </c>
      <c r="D16" s="23" t="s">
        <v>1049</v>
      </c>
      <c r="E16" s="23" t="s">
        <v>242</v>
      </c>
      <c r="F16" s="27">
        <v>105.49</v>
      </c>
      <c r="G16" s="24">
        <v>2234.19</v>
      </c>
      <c r="H16" s="24">
        <v>60.18</v>
      </c>
      <c r="I16" s="25">
        <f t="shared" si="0"/>
        <v>0.0269359365139044</v>
      </c>
      <c r="J16" s="24">
        <v>2234.19</v>
      </c>
      <c r="K16" s="24">
        <v>60.18</v>
      </c>
      <c r="L16" s="26">
        <f t="shared" si="1"/>
        <v>0.0269359365139044</v>
      </c>
      <c r="M16" s="26">
        <f t="shared" si="2"/>
        <v>0.258688622145064</v>
      </c>
      <c r="N16" s="25">
        <v>0.03</v>
      </c>
      <c r="O16" s="24">
        <f t="shared" si="3"/>
        <v>1.81</v>
      </c>
    </row>
    <row r="17" ht="30" customHeight="1" spans="1:15">
      <c r="A17" s="23">
        <v>14</v>
      </c>
      <c r="B17" s="23" t="s">
        <v>1073</v>
      </c>
      <c r="C17" s="23" t="s">
        <v>1074</v>
      </c>
      <c r="D17" s="23" t="s">
        <v>1046</v>
      </c>
      <c r="E17" s="23" t="s">
        <v>118</v>
      </c>
      <c r="F17" s="27">
        <v>39.65</v>
      </c>
      <c r="G17" s="24">
        <v>298.92</v>
      </c>
      <c r="H17" s="24">
        <v>59.72</v>
      </c>
      <c r="I17" s="25">
        <f t="shared" si="0"/>
        <v>0.199785895891877</v>
      </c>
      <c r="J17" s="24">
        <v>298.92</v>
      </c>
      <c r="K17" s="24">
        <v>59.72</v>
      </c>
      <c r="L17" s="26">
        <f t="shared" si="1"/>
        <v>0.199785895891877</v>
      </c>
      <c r="M17" s="26">
        <f t="shared" si="2"/>
        <v>8.33578952765782</v>
      </c>
      <c r="N17" s="25">
        <v>0.03</v>
      </c>
      <c r="O17" s="24">
        <f t="shared" si="3"/>
        <v>1.79</v>
      </c>
    </row>
    <row r="18" ht="30" customHeight="1" spans="1:15">
      <c r="A18" s="23">
        <v>15</v>
      </c>
      <c r="B18" s="23" t="s">
        <v>1075</v>
      </c>
      <c r="C18" s="23" t="s">
        <v>1076</v>
      </c>
      <c r="D18" s="23" t="s">
        <v>1046</v>
      </c>
      <c r="E18" s="23" t="s">
        <v>242</v>
      </c>
      <c r="F18" s="27">
        <v>64.46</v>
      </c>
      <c r="G18" s="24">
        <v>900</v>
      </c>
      <c r="H18" s="24">
        <v>58.71</v>
      </c>
      <c r="I18" s="25">
        <f t="shared" si="0"/>
        <v>0.0652333333333333</v>
      </c>
      <c r="J18" s="24">
        <v>900</v>
      </c>
      <c r="K18" s="24">
        <v>58.71</v>
      </c>
      <c r="L18" s="26">
        <f t="shared" si="1"/>
        <v>0.0652333333333333</v>
      </c>
      <c r="M18" s="26">
        <f t="shared" si="2"/>
        <v>2.04828660436137</v>
      </c>
      <c r="N18" s="25">
        <v>0.03</v>
      </c>
      <c r="O18" s="24">
        <f t="shared" si="3"/>
        <v>1.76</v>
      </c>
    </row>
    <row r="19" ht="30" customHeight="1" spans="1:15">
      <c r="A19" s="23">
        <v>16</v>
      </c>
      <c r="B19" s="23" t="s">
        <v>1077</v>
      </c>
      <c r="C19" s="23" t="s">
        <v>1078</v>
      </c>
      <c r="D19" s="23" t="s">
        <v>1046</v>
      </c>
      <c r="E19" s="23" t="s">
        <v>242</v>
      </c>
      <c r="F19" s="27">
        <v>111.24</v>
      </c>
      <c r="G19" s="24">
        <v>1156.94</v>
      </c>
      <c r="H19" s="24">
        <v>57.25</v>
      </c>
      <c r="I19" s="25">
        <f t="shared" si="0"/>
        <v>0.0494839836119418</v>
      </c>
      <c r="J19" s="24">
        <v>1156.94</v>
      </c>
      <c r="K19" s="24">
        <v>57.25</v>
      </c>
      <c r="L19" s="26">
        <f t="shared" si="1"/>
        <v>0.0494839836119418</v>
      </c>
      <c r="M19" s="26">
        <f t="shared" si="2"/>
        <v>1.31233568280102</v>
      </c>
      <c r="N19" s="25">
        <v>0.03</v>
      </c>
      <c r="O19" s="24">
        <f t="shared" si="3"/>
        <v>1.72</v>
      </c>
    </row>
    <row r="20" ht="30" customHeight="1" spans="1:15">
      <c r="A20" s="23">
        <v>17</v>
      </c>
      <c r="B20" s="23" t="s">
        <v>1079</v>
      </c>
      <c r="C20" s="23" t="s">
        <v>1080</v>
      </c>
      <c r="D20" s="23" t="s">
        <v>1046</v>
      </c>
      <c r="E20" s="23" t="s">
        <v>99</v>
      </c>
      <c r="F20" s="27">
        <v>25.67</v>
      </c>
      <c r="G20" s="24">
        <v>275.42</v>
      </c>
      <c r="H20" s="24">
        <v>56.54</v>
      </c>
      <c r="I20" s="25">
        <f t="shared" si="0"/>
        <v>0.205286471570692</v>
      </c>
      <c r="J20" s="24">
        <v>275.42</v>
      </c>
      <c r="K20" s="24">
        <v>56.54</v>
      </c>
      <c r="L20" s="26">
        <f t="shared" si="1"/>
        <v>0.205286471570692</v>
      </c>
      <c r="M20" s="26">
        <f t="shared" si="2"/>
        <v>8.5928257743314</v>
      </c>
      <c r="N20" s="25">
        <v>0.03</v>
      </c>
      <c r="O20" s="24">
        <f t="shared" si="3"/>
        <v>1.7</v>
      </c>
    </row>
    <row r="21" ht="30" customHeight="1" spans="1:15">
      <c r="A21" s="23">
        <v>18</v>
      </c>
      <c r="B21" s="23" t="s">
        <v>1081</v>
      </c>
      <c r="C21" s="23" t="s">
        <v>1082</v>
      </c>
      <c r="D21" s="23" t="s">
        <v>1049</v>
      </c>
      <c r="E21" s="28" t="s">
        <v>58</v>
      </c>
      <c r="F21" s="29">
        <v>15.95</v>
      </c>
      <c r="G21" s="30">
        <v>987.25</v>
      </c>
      <c r="H21" s="30">
        <v>56.27</v>
      </c>
      <c r="I21" s="31">
        <f t="shared" si="0"/>
        <v>0.0569967080273487</v>
      </c>
      <c r="J21" s="30">
        <v>987.25</v>
      </c>
      <c r="K21" s="30">
        <v>56.27</v>
      </c>
      <c r="L21" s="26">
        <f t="shared" si="1"/>
        <v>0.0569967080273487</v>
      </c>
      <c r="M21" s="26">
        <f t="shared" si="2"/>
        <v>1.66339757137143</v>
      </c>
      <c r="N21" s="25">
        <v>0.03</v>
      </c>
      <c r="O21" s="30">
        <f t="shared" si="3"/>
        <v>1.69</v>
      </c>
    </row>
    <row r="22" ht="30" customHeight="1" spans="1:15">
      <c r="A22" s="23">
        <v>19</v>
      </c>
      <c r="B22" s="23" t="s">
        <v>1083</v>
      </c>
      <c r="C22" s="23" t="s">
        <v>1084</v>
      </c>
      <c r="D22" s="23" t="s">
        <v>1085</v>
      </c>
      <c r="E22" s="23" t="s">
        <v>416</v>
      </c>
      <c r="F22" s="27">
        <v>120</v>
      </c>
      <c r="G22" s="24">
        <v>231.02</v>
      </c>
      <c r="H22" s="24">
        <v>56</v>
      </c>
      <c r="I22" s="25">
        <f t="shared" si="0"/>
        <v>0.242403255129426</v>
      </c>
      <c r="J22" s="24">
        <v>231.02</v>
      </c>
      <c r="K22" s="24">
        <v>56</v>
      </c>
      <c r="L22" s="26">
        <f t="shared" si="1"/>
        <v>0.242403255129426</v>
      </c>
      <c r="M22" s="26">
        <f t="shared" si="2"/>
        <v>10.32725491259</v>
      </c>
      <c r="N22" s="25">
        <v>0.03</v>
      </c>
      <c r="O22" s="24">
        <f t="shared" si="3"/>
        <v>1.68</v>
      </c>
    </row>
    <row r="23" ht="30" customHeight="1" spans="1:15">
      <c r="A23" s="23">
        <v>20</v>
      </c>
      <c r="B23" s="32" t="s">
        <v>1086</v>
      </c>
      <c r="C23" s="33" t="s">
        <v>1087</v>
      </c>
      <c r="D23" s="33" t="s">
        <v>1058</v>
      </c>
      <c r="E23" s="32" t="s">
        <v>857</v>
      </c>
      <c r="F23" s="34">
        <v>121.23</v>
      </c>
      <c r="G23" s="35">
        <v>374.63</v>
      </c>
      <c r="H23" s="35">
        <v>55.61</v>
      </c>
      <c r="I23" s="26">
        <f t="shared" si="0"/>
        <v>0.148439793930011</v>
      </c>
      <c r="J23" s="35">
        <v>374.63</v>
      </c>
      <c r="K23" s="35">
        <v>55.61</v>
      </c>
      <c r="L23" s="26">
        <f t="shared" si="1"/>
        <v>0.148439793930011</v>
      </c>
      <c r="M23" s="26">
        <f t="shared" si="2"/>
        <v>5.9364389686921</v>
      </c>
      <c r="N23" s="25">
        <v>0.03</v>
      </c>
      <c r="O23" s="24">
        <f t="shared" si="3"/>
        <v>1.67</v>
      </c>
    </row>
    <row r="24" ht="30" customHeight="1" spans="1:15">
      <c r="A24" s="23">
        <v>21</v>
      </c>
      <c r="B24" s="32" t="s">
        <v>1088</v>
      </c>
      <c r="C24" s="33" t="s">
        <v>1089</v>
      </c>
      <c r="D24" s="33" t="s">
        <v>1090</v>
      </c>
      <c r="E24" s="32" t="s">
        <v>891</v>
      </c>
      <c r="F24" s="34">
        <v>76.4</v>
      </c>
      <c r="G24" s="35">
        <v>3417.51</v>
      </c>
      <c r="H24" s="35">
        <v>66.4</v>
      </c>
      <c r="I24" s="26">
        <f t="shared" si="0"/>
        <v>0.0194293506090692</v>
      </c>
      <c r="J24" s="35">
        <v>3417.51</v>
      </c>
      <c r="K24" s="35">
        <v>66.4</v>
      </c>
      <c r="L24" s="26">
        <f t="shared" si="1"/>
        <v>0.0194293506090692</v>
      </c>
      <c r="M24" s="26">
        <f t="shared" si="2"/>
        <v>-0.0920864201369545</v>
      </c>
      <c r="N24" s="25">
        <v>0.025</v>
      </c>
      <c r="O24" s="24">
        <f t="shared" si="3"/>
        <v>1.66</v>
      </c>
    </row>
    <row r="25" ht="30" customHeight="1" spans="1:15">
      <c r="A25" s="23">
        <v>22</v>
      </c>
      <c r="B25" s="23" t="s">
        <v>1091</v>
      </c>
      <c r="C25" s="23" t="s">
        <v>1092</v>
      </c>
      <c r="D25" s="23" t="s">
        <v>1058</v>
      </c>
      <c r="E25" s="23" t="s">
        <v>242</v>
      </c>
      <c r="F25" s="27">
        <v>44.43</v>
      </c>
      <c r="G25" s="24">
        <v>378.61</v>
      </c>
      <c r="H25" s="24">
        <v>52.97</v>
      </c>
      <c r="I25" s="25">
        <f t="shared" si="0"/>
        <v>0.139906500092443</v>
      </c>
      <c r="J25" s="24">
        <v>378.61</v>
      </c>
      <c r="K25" s="24">
        <v>52.97</v>
      </c>
      <c r="L25" s="26">
        <f t="shared" si="1"/>
        <v>0.139906500092443</v>
      </c>
      <c r="M25" s="26">
        <f t="shared" si="2"/>
        <v>5.53768692020764</v>
      </c>
      <c r="N25" s="25">
        <v>0.03</v>
      </c>
      <c r="O25" s="24">
        <f t="shared" si="3"/>
        <v>1.59</v>
      </c>
    </row>
    <row r="26" ht="30" customHeight="1" spans="1:15">
      <c r="A26" s="23">
        <v>23</v>
      </c>
      <c r="B26" s="23" t="s">
        <v>1093</v>
      </c>
      <c r="C26" s="23" t="s">
        <v>1094</v>
      </c>
      <c r="D26" s="23" t="s">
        <v>1046</v>
      </c>
      <c r="E26" s="23" t="s">
        <v>99</v>
      </c>
      <c r="F26" s="27">
        <v>72.87</v>
      </c>
      <c r="G26" s="24">
        <v>67.72</v>
      </c>
      <c r="H26" s="24">
        <v>52.44</v>
      </c>
      <c r="I26" s="25">
        <f t="shared" si="0"/>
        <v>0.77436503248671</v>
      </c>
      <c r="J26" s="24">
        <v>67.72</v>
      </c>
      <c r="K26" s="24">
        <v>52.44</v>
      </c>
      <c r="L26" s="26">
        <f t="shared" si="1"/>
        <v>0.77436503248671</v>
      </c>
      <c r="M26" s="26">
        <f t="shared" si="2"/>
        <v>35.1852818919023</v>
      </c>
      <c r="N26" s="25">
        <v>0.03</v>
      </c>
      <c r="O26" s="24">
        <f t="shared" si="3"/>
        <v>1.57</v>
      </c>
    </row>
    <row r="27" ht="30" customHeight="1" spans="1:15">
      <c r="A27" s="23">
        <v>24</v>
      </c>
      <c r="B27" s="32" t="s">
        <v>1095</v>
      </c>
      <c r="C27" s="33" t="s">
        <v>1096</v>
      </c>
      <c r="D27" s="33" t="s">
        <v>1097</v>
      </c>
      <c r="E27" s="32" t="s">
        <v>812</v>
      </c>
      <c r="F27" s="34">
        <v>86.86</v>
      </c>
      <c r="G27" s="35">
        <v>89734.69</v>
      </c>
      <c r="H27" s="35">
        <v>62.29</v>
      </c>
      <c r="I27" s="26">
        <f t="shared" si="0"/>
        <v>0.00069415741002727</v>
      </c>
      <c r="J27" s="35">
        <v>89734.69</v>
      </c>
      <c r="K27" s="35">
        <v>62.29</v>
      </c>
      <c r="L27" s="26">
        <f t="shared" si="1"/>
        <v>0.00069415741002727</v>
      </c>
      <c r="M27" s="26">
        <f t="shared" si="2"/>
        <v>-0.967562737849193</v>
      </c>
      <c r="N27" s="25">
        <v>0.025</v>
      </c>
      <c r="O27" s="24">
        <f t="shared" si="3"/>
        <v>1.56</v>
      </c>
    </row>
    <row r="28" ht="30" customHeight="1" spans="1:15">
      <c r="A28" s="23">
        <v>25</v>
      </c>
      <c r="B28" s="23" t="s">
        <v>1098</v>
      </c>
      <c r="C28" s="23" t="s">
        <v>1099</v>
      </c>
      <c r="D28" s="23" t="s">
        <v>1046</v>
      </c>
      <c r="E28" s="23" t="s">
        <v>118</v>
      </c>
      <c r="F28" s="27">
        <v>15.9</v>
      </c>
      <c r="G28" s="24">
        <v>835.24</v>
      </c>
      <c r="H28" s="24">
        <v>51.29</v>
      </c>
      <c r="I28" s="25">
        <f t="shared" si="0"/>
        <v>0.0614074996408218</v>
      </c>
      <c r="J28" s="24">
        <v>835.24</v>
      </c>
      <c r="K28" s="24">
        <v>51.29</v>
      </c>
      <c r="L28" s="26">
        <f t="shared" si="1"/>
        <v>0.0614074996408218</v>
      </c>
      <c r="M28" s="26">
        <f t="shared" si="2"/>
        <v>1.86950932901036</v>
      </c>
      <c r="N28" s="25">
        <v>0.03</v>
      </c>
      <c r="O28" s="24">
        <f t="shared" si="3"/>
        <v>1.54</v>
      </c>
    </row>
    <row r="29" ht="30" customHeight="1" spans="1:15">
      <c r="A29" s="23">
        <v>26</v>
      </c>
      <c r="B29" s="28" t="s">
        <v>1100</v>
      </c>
      <c r="C29" s="23" t="s">
        <v>1101</v>
      </c>
      <c r="D29" s="23" t="s">
        <v>1046</v>
      </c>
      <c r="E29" s="23" t="s">
        <v>184</v>
      </c>
      <c r="F29" s="27">
        <v>122.41</v>
      </c>
      <c r="G29" s="24">
        <v>647.91</v>
      </c>
      <c r="H29" s="24">
        <v>50.63</v>
      </c>
      <c r="I29" s="25">
        <f t="shared" si="0"/>
        <v>0.0781435693228998</v>
      </c>
      <c r="J29" s="24">
        <v>647.91</v>
      </c>
      <c r="K29" s="24">
        <v>50.63</v>
      </c>
      <c r="L29" s="26">
        <f t="shared" si="1"/>
        <v>0.0781435693228998</v>
      </c>
      <c r="M29" s="26">
        <f t="shared" si="2"/>
        <v>2.65156865994859</v>
      </c>
      <c r="N29" s="25">
        <v>0.03</v>
      </c>
      <c r="O29" s="24">
        <f t="shared" si="3"/>
        <v>1.52</v>
      </c>
    </row>
    <row r="30" ht="30" customHeight="1" spans="1:15">
      <c r="A30" s="23">
        <v>27</v>
      </c>
      <c r="B30" s="23" t="s">
        <v>1102</v>
      </c>
      <c r="C30" s="23" t="s">
        <v>1103</v>
      </c>
      <c r="D30" s="23" t="s">
        <v>1049</v>
      </c>
      <c r="E30" s="23" t="s">
        <v>99</v>
      </c>
      <c r="F30" s="27">
        <v>86.02</v>
      </c>
      <c r="G30" s="24">
        <v>289.3</v>
      </c>
      <c r="H30" s="30">
        <v>47.69</v>
      </c>
      <c r="I30" s="31">
        <f t="shared" si="0"/>
        <v>0.164846180435534</v>
      </c>
      <c r="J30" s="24">
        <v>289.3</v>
      </c>
      <c r="K30" s="30">
        <v>47.69</v>
      </c>
      <c r="L30" s="26">
        <f t="shared" si="1"/>
        <v>0.164846180435534</v>
      </c>
      <c r="M30" s="26">
        <f t="shared" si="2"/>
        <v>6.70309254371654</v>
      </c>
      <c r="N30" s="25">
        <v>0.03</v>
      </c>
      <c r="O30" s="30">
        <f t="shared" si="3"/>
        <v>1.43</v>
      </c>
    </row>
    <row r="31" ht="30" customHeight="1" spans="1:15">
      <c r="A31" s="23">
        <v>28</v>
      </c>
      <c r="B31" s="23" t="s">
        <v>1104</v>
      </c>
      <c r="C31" s="23" t="s">
        <v>1105</v>
      </c>
      <c r="D31" s="23" t="s">
        <v>1106</v>
      </c>
      <c r="E31" s="23" t="s">
        <v>118</v>
      </c>
      <c r="F31" s="27">
        <v>19.67</v>
      </c>
      <c r="G31" s="24">
        <v>188.44</v>
      </c>
      <c r="H31" s="24">
        <v>46.61</v>
      </c>
      <c r="I31" s="25">
        <f t="shared" si="0"/>
        <v>0.247346635533857</v>
      </c>
      <c r="J31" s="24">
        <v>188.44</v>
      </c>
      <c r="K31" s="24">
        <v>46.61</v>
      </c>
      <c r="L31" s="26">
        <f t="shared" si="1"/>
        <v>0.247346635533857</v>
      </c>
      <c r="M31" s="26">
        <f t="shared" si="2"/>
        <v>10.5582539969092</v>
      </c>
      <c r="N31" s="25">
        <v>0.03</v>
      </c>
      <c r="O31" s="24">
        <f t="shared" si="3"/>
        <v>1.4</v>
      </c>
    </row>
    <row r="32" ht="30" customHeight="1" spans="1:15">
      <c r="A32" s="23">
        <v>29</v>
      </c>
      <c r="B32" s="23" t="s">
        <v>1107</v>
      </c>
      <c r="C32" s="23" t="s">
        <v>1108</v>
      </c>
      <c r="D32" s="23" t="s">
        <v>1046</v>
      </c>
      <c r="E32" s="28" t="s">
        <v>58</v>
      </c>
      <c r="F32" s="29">
        <v>115.1</v>
      </c>
      <c r="G32" s="30">
        <v>1813.93</v>
      </c>
      <c r="H32" s="30">
        <v>43.91</v>
      </c>
      <c r="I32" s="31">
        <f t="shared" si="0"/>
        <v>0.0242071083228129</v>
      </c>
      <c r="J32" s="30">
        <v>1813.93</v>
      </c>
      <c r="K32" s="30">
        <v>43.91</v>
      </c>
      <c r="L32" s="26">
        <f t="shared" si="1"/>
        <v>0.0242071083228129</v>
      </c>
      <c r="M32" s="26">
        <f t="shared" si="2"/>
        <v>0.131173286112752</v>
      </c>
      <c r="N32" s="25">
        <v>0.03</v>
      </c>
      <c r="O32" s="30">
        <f t="shared" si="3"/>
        <v>1.32</v>
      </c>
    </row>
    <row r="33" ht="30" customHeight="1" spans="1:15">
      <c r="A33" s="23">
        <v>30</v>
      </c>
      <c r="B33" s="23" t="s">
        <v>1109</v>
      </c>
      <c r="C33" s="23" t="s">
        <v>1110</v>
      </c>
      <c r="D33" s="23" t="s">
        <v>1097</v>
      </c>
      <c r="E33" s="23" t="s">
        <v>242</v>
      </c>
      <c r="F33" s="27">
        <v>181.18</v>
      </c>
      <c r="G33" s="24">
        <v>3640.01</v>
      </c>
      <c r="H33" s="24">
        <v>52.64</v>
      </c>
      <c r="I33" s="25">
        <f t="shared" si="0"/>
        <v>0.0144614987321463</v>
      </c>
      <c r="J33" s="24">
        <v>3640.01</v>
      </c>
      <c r="K33" s="24">
        <v>52.64</v>
      </c>
      <c r="L33" s="26">
        <f t="shared" si="1"/>
        <v>0.0144614987321463</v>
      </c>
      <c r="M33" s="26">
        <f t="shared" si="2"/>
        <v>-0.324229031208115</v>
      </c>
      <c r="N33" s="25">
        <v>0.025</v>
      </c>
      <c r="O33" s="24">
        <f t="shared" si="3"/>
        <v>1.32</v>
      </c>
    </row>
    <row r="34" ht="30" customHeight="1" spans="1:15">
      <c r="A34" s="23">
        <v>31</v>
      </c>
      <c r="B34" s="32" t="s">
        <v>1111</v>
      </c>
      <c r="C34" s="33" t="s">
        <v>1112</v>
      </c>
      <c r="D34" s="33" t="s">
        <v>1046</v>
      </c>
      <c r="E34" s="32" t="s">
        <v>946</v>
      </c>
      <c r="F34" s="34">
        <v>81.65</v>
      </c>
      <c r="G34" s="35">
        <v>246.17</v>
      </c>
      <c r="H34" s="35">
        <v>42.51</v>
      </c>
      <c r="I34" s="26">
        <f t="shared" si="0"/>
        <v>0.172685542511273</v>
      </c>
      <c r="J34" s="35">
        <v>246.17</v>
      </c>
      <c r="K34" s="35">
        <v>42.51</v>
      </c>
      <c r="L34" s="26">
        <f t="shared" si="1"/>
        <v>0.172685542511273</v>
      </c>
      <c r="M34" s="26">
        <f t="shared" si="2"/>
        <v>7.06941787435854</v>
      </c>
      <c r="N34" s="25">
        <v>0.03</v>
      </c>
      <c r="O34" s="24">
        <f t="shared" si="3"/>
        <v>1.28</v>
      </c>
    </row>
    <row r="35" ht="30" customHeight="1" spans="1:15">
      <c r="A35" s="23">
        <v>32</v>
      </c>
      <c r="B35" s="23" t="s">
        <v>1113</v>
      </c>
      <c r="C35" s="23" t="s">
        <v>1114</v>
      </c>
      <c r="D35" s="23" t="s">
        <v>1046</v>
      </c>
      <c r="E35" s="23" t="s">
        <v>118</v>
      </c>
      <c r="F35" s="27">
        <v>302.41</v>
      </c>
      <c r="G35" s="24">
        <v>60055.53</v>
      </c>
      <c r="H35" s="24">
        <v>50.87</v>
      </c>
      <c r="I35" s="25">
        <f t="shared" si="0"/>
        <v>0.000847049389123699</v>
      </c>
      <c r="J35" s="24">
        <v>60055.53</v>
      </c>
      <c r="K35" s="24">
        <v>50.87</v>
      </c>
      <c r="L35" s="26">
        <f t="shared" si="1"/>
        <v>0.000847049389123699</v>
      </c>
      <c r="M35" s="26">
        <f t="shared" si="2"/>
        <v>-0.960418252844687</v>
      </c>
      <c r="N35" s="25">
        <v>0.025</v>
      </c>
      <c r="O35" s="24">
        <f t="shared" si="3"/>
        <v>1.27</v>
      </c>
    </row>
    <row r="36" ht="30" customHeight="1" spans="1:15">
      <c r="A36" s="23">
        <v>33</v>
      </c>
      <c r="B36" s="23" t="s">
        <v>1115</v>
      </c>
      <c r="C36" s="23" t="s">
        <v>1116</v>
      </c>
      <c r="D36" s="23" t="s">
        <v>1117</v>
      </c>
      <c r="E36" s="28" t="s">
        <v>58</v>
      </c>
      <c r="F36" s="29">
        <v>83.16</v>
      </c>
      <c r="G36" s="30">
        <v>125.31</v>
      </c>
      <c r="H36" s="30">
        <v>41.49</v>
      </c>
      <c r="I36" s="31">
        <f t="shared" si="0"/>
        <v>0.33109887479052</v>
      </c>
      <c r="J36" s="30">
        <v>125.31</v>
      </c>
      <c r="K36" s="30">
        <v>41.49</v>
      </c>
      <c r="L36" s="26">
        <f t="shared" si="1"/>
        <v>0.33109887479052</v>
      </c>
      <c r="M36" s="26">
        <f t="shared" si="2"/>
        <v>14.4719100369402</v>
      </c>
      <c r="N36" s="25">
        <v>0.03</v>
      </c>
      <c r="O36" s="30">
        <f t="shared" si="3"/>
        <v>1.24</v>
      </c>
    </row>
    <row r="37" ht="30" customHeight="1" spans="1:15">
      <c r="A37" s="23">
        <v>34</v>
      </c>
      <c r="B37" s="23" t="s">
        <v>1118</v>
      </c>
      <c r="C37" s="23" t="s">
        <v>1119</v>
      </c>
      <c r="D37" s="23" t="s">
        <v>1049</v>
      </c>
      <c r="E37" s="23" t="s">
        <v>242</v>
      </c>
      <c r="F37" s="27">
        <v>0</v>
      </c>
      <c r="G37" s="24">
        <v>353.47</v>
      </c>
      <c r="H37" s="24">
        <v>37</v>
      </c>
      <c r="I37" s="25">
        <f t="shared" si="0"/>
        <v>0.104676493054573</v>
      </c>
      <c r="J37" s="24">
        <v>353.47</v>
      </c>
      <c r="K37" s="24">
        <v>37</v>
      </c>
      <c r="L37" s="26">
        <f t="shared" si="1"/>
        <v>0.104676493054573</v>
      </c>
      <c r="M37" s="26">
        <f t="shared" si="2"/>
        <v>3.89142490909221</v>
      </c>
      <c r="N37" s="25">
        <v>0.03</v>
      </c>
      <c r="O37" s="24">
        <f t="shared" si="3"/>
        <v>1.11</v>
      </c>
    </row>
    <row r="38" ht="30" customHeight="1" spans="1:15">
      <c r="A38" s="23">
        <v>35</v>
      </c>
      <c r="B38" s="32" t="s">
        <v>1120</v>
      </c>
      <c r="C38" s="33" t="s">
        <v>1121</v>
      </c>
      <c r="D38" s="33" t="s">
        <v>1046</v>
      </c>
      <c r="E38" s="32" t="s">
        <v>891</v>
      </c>
      <c r="F38" s="34">
        <v>37.49</v>
      </c>
      <c r="G38" s="35">
        <v>172.39</v>
      </c>
      <c r="H38" s="35">
        <v>35.79</v>
      </c>
      <c r="I38" s="26">
        <f t="shared" si="0"/>
        <v>0.207610650269737</v>
      </c>
      <c r="J38" s="35">
        <v>172.39</v>
      </c>
      <c r="K38" s="35">
        <v>35.79</v>
      </c>
      <c r="L38" s="26">
        <f t="shared" si="1"/>
        <v>0.207610650269737</v>
      </c>
      <c r="M38" s="26">
        <f t="shared" si="2"/>
        <v>8.7014322555952</v>
      </c>
      <c r="N38" s="25">
        <v>0.03</v>
      </c>
      <c r="O38" s="24">
        <f t="shared" si="3"/>
        <v>1.07</v>
      </c>
    </row>
    <row r="39" ht="30" customHeight="1" spans="1:15">
      <c r="A39" s="23">
        <v>36</v>
      </c>
      <c r="B39" s="32" t="s">
        <v>1122</v>
      </c>
      <c r="C39" s="33" t="s">
        <v>1123</v>
      </c>
      <c r="D39" s="33" t="s">
        <v>1124</v>
      </c>
      <c r="E39" s="32" t="s">
        <v>891</v>
      </c>
      <c r="F39" s="34">
        <v>106.93</v>
      </c>
      <c r="G39" s="35">
        <v>3706.77</v>
      </c>
      <c r="H39" s="35">
        <v>41.71</v>
      </c>
      <c r="I39" s="26">
        <f t="shared" si="0"/>
        <v>0.0112523841511613</v>
      </c>
      <c r="J39" s="35">
        <v>3706.77</v>
      </c>
      <c r="K39" s="35">
        <v>41.71</v>
      </c>
      <c r="L39" s="26">
        <f t="shared" si="1"/>
        <v>0.0112523841511613</v>
      </c>
      <c r="M39" s="26">
        <f t="shared" si="2"/>
        <v>-0.474187656487792</v>
      </c>
      <c r="N39" s="25">
        <v>0.025</v>
      </c>
      <c r="O39" s="24">
        <f t="shared" si="3"/>
        <v>1.04</v>
      </c>
    </row>
    <row r="40" ht="30" customHeight="1" spans="1:15">
      <c r="A40" s="23">
        <v>37</v>
      </c>
      <c r="B40" s="23" t="s">
        <v>1125</v>
      </c>
      <c r="C40" s="23" t="s">
        <v>1126</v>
      </c>
      <c r="D40" s="23" t="s">
        <v>1097</v>
      </c>
      <c r="E40" s="28" t="s">
        <v>58</v>
      </c>
      <c r="F40" s="29">
        <v>33.89</v>
      </c>
      <c r="G40" s="30">
        <v>382.36</v>
      </c>
      <c r="H40" s="30">
        <v>34.32</v>
      </c>
      <c r="I40" s="31">
        <f t="shared" si="0"/>
        <v>0.0897583429228999</v>
      </c>
      <c r="J40" s="30">
        <v>382.36</v>
      </c>
      <c r="K40" s="30">
        <v>34.32</v>
      </c>
      <c r="L40" s="26">
        <f t="shared" si="1"/>
        <v>0.0897583429228999</v>
      </c>
      <c r="M40" s="26">
        <f t="shared" si="2"/>
        <v>3.19431508985513</v>
      </c>
      <c r="N40" s="25">
        <v>0.03</v>
      </c>
      <c r="O40" s="30">
        <f t="shared" si="3"/>
        <v>1.03</v>
      </c>
    </row>
    <row r="41" ht="30" customHeight="1" spans="1:15">
      <c r="A41" s="23">
        <v>38</v>
      </c>
      <c r="B41" s="23" t="s">
        <v>1127</v>
      </c>
      <c r="C41" s="23" t="s">
        <v>1128</v>
      </c>
      <c r="D41" s="23" t="s">
        <v>1129</v>
      </c>
      <c r="E41" s="23" t="s">
        <v>242</v>
      </c>
      <c r="F41" s="27">
        <v>43.88</v>
      </c>
      <c r="G41" s="24">
        <v>635.87</v>
      </c>
      <c r="H41" s="24">
        <v>34.07</v>
      </c>
      <c r="I41" s="25">
        <f t="shared" si="0"/>
        <v>0.0535801343041817</v>
      </c>
      <c r="J41" s="24">
        <v>635.87</v>
      </c>
      <c r="K41" s="24">
        <v>34.07</v>
      </c>
      <c r="L41" s="26">
        <f t="shared" si="1"/>
        <v>0.0535801343041817</v>
      </c>
      <c r="M41" s="26">
        <f t="shared" si="2"/>
        <v>1.50374459365335</v>
      </c>
      <c r="N41" s="25">
        <v>0.03</v>
      </c>
      <c r="O41" s="24">
        <f t="shared" si="3"/>
        <v>1.02</v>
      </c>
    </row>
    <row r="42" ht="30" customHeight="1" spans="1:15">
      <c r="A42" s="23">
        <v>39</v>
      </c>
      <c r="B42" s="23" t="s">
        <v>1130</v>
      </c>
      <c r="C42" s="23" t="s">
        <v>1131</v>
      </c>
      <c r="D42" s="23" t="s">
        <v>1049</v>
      </c>
      <c r="E42" s="23" t="s">
        <v>242</v>
      </c>
      <c r="F42" s="27">
        <v>50.5</v>
      </c>
      <c r="G42" s="24">
        <v>114.41</v>
      </c>
      <c r="H42" s="24">
        <v>33.94</v>
      </c>
      <c r="I42" s="25">
        <f t="shared" si="0"/>
        <v>0.296652390525304</v>
      </c>
      <c r="J42" s="24">
        <v>114.41</v>
      </c>
      <c r="K42" s="24">
        <v>33.94</v>
      </c>
      <c r="L42" s="26">
        <f t="shared" si="1"/>
        <v>0.296652390525304</v>
      </c>
      <c r="M42" s="26">
        <f t="shared" si="2"/>
        <v>12.8622612395002</v>
      </c>
      <c r="N42" s="25">
        <v>0.03</v>
      </c>
      <c r="O42" s="24">
        <f t="shared" si="3"/>
        <v>1.02</v>
      </c>
    </row>
    <row r="43" ht="30" customHeight="1" spans="1:15">
      <c r="A43" s="23">
        <v>40</v>
      </c>
      <c r="B43" s="23" t="s">
        <v>1132</v>
      </c>
      <c r="C43" s="23" t="s">
        <v>1133</v>
      </c>
      <c r="D43" s="23" t="s">
        <v>1097</v>
      </c>
      <c r="E43" s="23" t="s">
        <v>432</v>
      </c>
      <c r="F43" s="27">
        <v>33.26</v>
      </c>
      <c r="G43" s="24">
        <v>2391.16</v>
      </c>
      <c r="H43" s="24">
        <v>40.26</v>
      </c>
      <c r="I43" s="25">
        <f t="shared" si="0"/>
        <v>0.016837016343532</v>
      </c>
      <c r="J43" s="24">
        <v>2391.16</v>
      </c>
      <c r="K43" s="24">
        <v>40.26</v>
      </c>
      <c r="L43" s="26">
        <f t="shared" si="1"/>
        <v>0.016837016343532</v>
      </c>
      <c r="M43" s="26">
        <f t="shared" si="2"/>
        <v>-0.213223535348972</v>
      </c>
      <c r="N43" s="25">
        <v>0.025</v>
      </c>
      <c r="O43" s="24">
        <f t="shared" si="3"/>
        <v>1.01</v>
      </c>
    </row>
    <row r="44" ht="30" customHeight="1" spans="1:15">
      <c r="A44" s="23">
        <v>41</v>
      </c>
      <c r="B44" s="23" t="s">
        <v>1134</v>
      </c>
      <c r="C44" s="23" t="s">
        <v>1135</v>
      </c>
      <c r="D44" s="23" t="s">
        <v>1049</v>
      </c>
      <c r="E44" s="23" t="s">
        <v>242</v>
      </c>
      <c r="F44" s="27">
        <v>0</v>
      </c>
      <c r="G44" s="24">
        <v>151.55</v>
      </c>
      <c r="H44" s="24">
        <v>32.96</v>
      </c>
      <c r="I44" s="25">
        <f t="shared" si="0"/>
        <v>0.217485978225008</v>
      </c>
      <c r="J44" s="24">
        <v>151.55</v>
      </c>
      <c r="K44" s="24">
        <v>32.96</v>
      </c>
      <c r="L44" s="26">
        <f t="shared" si="1"/>
        <v>0.217485978225008</v>
      </c>
      <c r="M44" s="26">
        <f t="shared" si="2"/>
        <v>9.1628961787387</v>
      </c>
      <c r="N44" s="25">
        <v>0.03</v>
      </c>
      <c r="O44" s="24">
        <f t="shared" si="3"/>
        <v>0.99</v>
      </c>
    </row>
    <row r="45" ht="30" customHeight="1" spans="1:15">
      <c r="A45" s="23">
        <v>42</v>
      </c>
      <c r="B45" s="23" t="s">
        <v>1136</v>
      </c>
      <c r="C45" s="23" t="s">
        <v>1137</v>
      </c>
      <c r="D45" s="23" t="s">
        <v>1058</v>
      </c>
      <c r="E45" s="23" t="s">
        <v>242</v>
      </c>
      <c r="F45" s="27">
        <v>91.12</v>
      </c>
      <c r="G45" s="24">
        <v>262.41</v>
      </c>
      <c r="H45" s="24">
        <v>30.07</v>
      </c>
      <c r="I45" s="25">
        <f t="shared" si="0"/>
        <v>0.114591669524789</v>
      </c>
      <c r="J45" s="24">
        <v>262.41</v>
      </c>
      <c r="K45" s="24">
        <v>30.07</v>
      </c>
      <c r="L45" s="26">
        <f t="shared" si="1"/>
        <v>0.114591669524789</v>
      </c>
      <c r="M45" s="26">
        <f t="shared" si="2"/>
        <v>4.35475091237334</v>
      </c>
      <c r="N45" s="25">
        <v>0.03</v>
      </c>
      <c r="O45" s="24">
        <f t="shared" si="3"/>
        <v>0.9</v>
      </c>
    </row>
    <row r="46" ht="30" customHeight="1" spans="1:15">
      <c r="A46" s="23">
        <v>43</v>
      </c>
      <c r="B46" s="23" t="s">
        <v>1138</v>
      </c>
      <c r="C46" s="23" t="s">
        <v>1139</v>
      </c>
      <c r="D46" s="23" t="s">
        <v>1058</v>
      </c>
      <c r="E46" s="23" t="s">
        <v>242</v>
      </c>
      <c r="F46" s="27">
        <v>0</v>
      </c>
      <c r="G46" s="24">
        <v>20.41</v>
      </c>
      <c r="H46" s="24">
        <v>27.76</v>
      </c>
      <c r="I46" s="25">
        <f t="shared" si="0"/>
        <v>1.36011758941695</v>
      </c>
      <c r="J46" s="24">
        <v>20.41</v>
      </c>
      <c r="K46" s="24">
        <v>27.76</v>
      </c>
      <c r="L46" s="26">
        <f t="shared" si="1"/>
        <v>1.36011758941695</v>
      </c>
      <c r="M46" s="26">
        <f t="shared" si="2"/>
        <v>62.5568967017267</v>
      </c>
      <c r="N46" s="25">
        <v>0.03</v>
      </c>
      <c r="O46" s="24">
        <f t="shared" si="3"/>
        <v>0.83</v>
      </c>
    </row>
    <row r="47" ht="30" customHeight="1" spans="1:15">
      <c r="A47" s="23">
        <v>44</v>
      </c>
      <c r="B47" s="32" t="s">
        <v>1140</v>
      </c>
      <c r="C47" s="33" t="s">
        <v>1141</v>
      </c>
      <c r="D47" s="33" t="s">
        <v>1046</v>
      </c>
      <c r="E47" s="32" t="s">
        <v>891</v>
      </c>
      <c r="F47" s="34">
        <v>22.83</v>
      </c>
      <c r="G47" s="35">
        <v>121.02</v>
      </c>
      <c r="H47" s="35">
        <v>26.79</v>
      </c>
      <c r="I47" s="26">
        <f t="shared" si="0"/>
        <v>0.22136836886465</v>
      </c>
      <c r="J47" s="35">
        <v>121.02</v>
      </c>
      <c r="K47" s="35">
        <v>26.79</v>
      </c>
      <c r="L47" s="26">
        <f t="shared" si="1"/>
        <v>0.22136836886465</v>
      </c>
      <c r="M47" s="26">
        <f t="shared" si="2"/>
        <v>9.34431630208647</v>
      </c>
      <c r="N47" s="25">
        <v>0.03</v>
      </c>
      <c r="O47" s="24">
        <f t="shared" si="3"/>
        <v>0.8</v>
      </c>
    </row>
    <row r="48" ht="30" customHeight="1" spans="1:15">
      <c r="A48" s="23">
        <v>45</v>
      </c>
      <c r="B48" s="23" t="s">
        <v>1142</v>
      </c>
      <c r="C48" s="23" t="s">
        <v>1143</v>
      </c>
      <c r="D48" s="23" t="s">
        <v>1046</v>
      </c>
      <c r="E48" s="23" t="s">
        <v>99</v>
      </c>
      <c r="F48" s="27">
        <v>70.85</v>
      </c>
      <c r="G48" s="24">
        <v>315.87</v>
      </c>
      <c r="H48" s="24">
        <v>26.02</v>
      </c>
      <c r="I48" s="25">
        <f t="shared" si="0"/>
        <v>0.082375660873144</v>
      </c>
      <c r="J48" s="24">
        <v>315.87</v>
      </c>
      <c r="K48" s="24">
        <v>26.02</v>
      </c>
      <c r="L48" s="26">
        <f t="shared" si="1"/>
        <v>0.082375660873144</v>
      </c>
      <c r="M48" s="26">
        <f t="shared" si="2"/>
        <v>2.84932994734318</v>
      </c>
      <c r="N48" s="25">
        <v>0.03</v>
      </c>
      <c r="O48" s="24">
        <f t="shared" si="3"/>
        <v>0.78</v>
      </c>
    </row>
    <row r="49" ht="30" customHeight="1" spans="1:15">
      <c r="A49" s="23">
        <v>46</v>
      </c>
      <c r="B49" s="23" t="s">
        <v>1144</v>
      </c>
      <c r="C49" s="23" t="s">
        <v>1145</v>
      </c>
      <c r="D49" s="23" t="s">
        <v>1046</v>
      </c>
      <c r="E49" s="23" t="s">
        <v>242</v>
      </c>
      <c r="F49" s="27">
        <v>142.09</v>
      </c>
      <c r="G49" s="24">
        <v>428.57</v>
      </c>
      <c r="H49" s="24">
        <v>24.2</v>
      </c>
      <c r="I49" s="25">
        <f t="shared" si="0"/>
        <v>0.0564668548895163</v>
      </c>
      <c r="J49" s="24">
        <v>428.57</v>
      </c>
      <c r="K49" s="24">
        <v>24.2</v>
      </c>
      <c r="L49" s="26">
        <f t="shared" si="1"/>
        <v>0.0564668548895163</v>
      </c>
      <c r="M49" s="26">
        <f t="shared" si="2"/>
        <v>1.63863807894936</v>
      </c>
      <c r="N49" s="25">
        <v>0.03</v>
      </c>
      <c r="O49" s="24">
        <f t="shared" si="3"/>
        <v>0.73</v>
      </c>
    </row>
    <row r="50" ht="30" customHeight="1" spans="1:15">
      <c r="A50" s="23">
        <v>47</v>
      </c>
      <c r="B50" s="23" t="s">
        <v>1146</v>
      </c>
      <c r="C50" s="23" t="s">
        <v>1147</v>
      </c>
      <c r="D50" s="23" t="s">
        <v>1049</v>
      </c>
      <c r="E50" s="23" t="s">
        <v>242</v>
      </c>
      <c r="F50" s="27">
        <v>23.6</v>
      </c>
      <c r="G50" s="24">
        <v>165.8</v>
      </c>
      <c r="H50" s="24">
        <v>23.7</v>
      </c>
      <c r="I50" s="25">
        <f t="shared" si="0"/>
        <v>0.142943305186972</v>
      </c>
      <c r="J50" s="24">
        <v>165.8</v>
      </c>
      <c r="K50" s="24">
        <v>23.7</v>
      </c>
      <c r="L50" s="26">
        <f t="shared" si="1"/>
        <v>0.142943305186972</v>
      </c>
      <c r="M50" s="26">
        <f t="shared" si="2"/>
        <v>5.67959370032581</v>
      </c>
      <c r="N50" s="25">
        <v>0.03</v>
      </c>
      <c r="O50" s="24">
        <f t="shared" si="3"/>
        <v>0.71</v>
      </c>
    </row>
    <row r="51" ht="30" customHeight="1" spans="1:15">
      <c r="A51" s="23">
        <v>48</v>
      </c>
      <c r="B51" s="32" t="s">
        <v>1148</v>
      </c>
      <c r="C51" s="33" t="s">
        <v>1149</v>
      </c>
      <c r="D51" s="33" t="s">
        <v>1150</v>
      </c>
      <c r="E51" s="32" t="s">
        <v>891</v>
      </c>
      <c r="F51" s="34">
        <v>131.13</v>
      </c>
      <c r="G51" s="35">
        <v>613.31</v>
      </c>
      <c r="H51" s="35">
        <v>23.57</v>
      </c>
      <c r="I51" s="26">
        <f t="shared" si="0"/>
        <v>0.0384308098677667</v>
      </c>
      <c r="J51" s="35">
        <v>613.31</v>
      </c>
      <c r="K51" s="35">
        <v>23.57</v>
      </c>
      <c r="L51" s="26">
        <f t="shared" si="1"/>
        <v>0.0384308098677667</v>
      </c>
      <c r="M51" s="26">
        <f t="shared" si="2"/>
        <v>0.795832236811528</v>
      </c>
      <c r="N51" s="25">
        <v>0.03</v>
      </c>
      <c r="O51" s="24">
        <f t="shared" si="3"/>
        <v>0.71</v>
      </c>
    </row>
    <row r="52" ht="30" customHeight="1" spans="1:15">
      <c r="A52" s="23">
        <v>49</v>
      </c>
      <c r="B52" s="32" t="s">
        <v>1151</v>
      </c>
      <c r="C52" s="33" t="s">
        <v>1152</v>
      </c>
      <c r="D52" s="33" t="s">
        <v>1046</v>
      </c>
      <c r="E52" s="32" t="s">
        <v>891</v>
      </c>
      <c r="F52" s="34">
        <v>16.05</v>
      </c>
      <c r="G52" s="35">
        <v>134.8</v>
      </c>
      <c r="H52" s="35">
        <v>22.49</v>
      </c>
      <c r="I52" s="26">
        <f t="shared" si="0"/>
        <v>0.166839762611276</v>
      </c>
      <c r="J52" s="35">
        <v>134.8</v>
      </c>
      <c r="K52" s="35">
        <v>22.49</v>
      </c>
      <c r="L52" s="26">
        <f t="shared" si="1"/>
        <v>0.166839762611276</v>
      </c>
      <c r="M52" s="26">
        <f t="shared" si="2"/>
        <v>6.79625058931196</v>
      </c>
      <c r="N52" s="25">
        <v>0.03</v>
      </c>
      <c r="O52" s="24">
        <f t="shared" si="3"/>
        <v>0.67</v>
      </c>
    </row>
    <row r="53" ht="30" customHeight="1" spans="1:15">
      <c r="A53" s="23">
        <v>50</v>
      </c>
      <c r="B53" s="23" t="s">
        <v>1153</v>
      </c>
      <c r="C53" s="23" t="s">
        <v>1154</v>
      </c>
      <c r="D53" s="23" t="s">
        <v>1049</v>
      </c>
      <c r="E53" s="23" t="s">
        <v>432</v>
      </c>
      <c r="F53" s="27">
        <v>631.6</v>
      </c>
      <c r="G53" s="24">
        <v>791.43</v>
      </c>
      <c r="H53" s="24">
        <v>21</v>
      </c>
      <c r="I53" s="25">
        <f t="shared" si="0"/>
        <v>0.0265342481331261</v>
      </c>
      <c r="J53" s="24">
        <v>791.43</v>
      </c>
      <c r="K53" s="24">
        <v>21</v>
      </c>
      <c r="L53" s="26">
        <f t="shared" si="1"/>
        <v>0.0265342481331261</v>
      </c>
      <c r="M53" s="26">
        <f t="shared" si="2"/>
        <v>0.239918137061968</v>
      </c>
      <c r="N53" s="25">
        <v>0.03</v>
      </c>
      <c r="O53" s="24">
        <f t="shared" si="3"/>
        <v>0.63</v>
      </c>
    </row>
    <row r="54" ht="30" customHeight="1" spans="1:15">
      <c r="A54" s="23">
        <v>51</v>
      </c>
      <c r="B54" s="23" t="s">
        <v>1155</v>
      </c>
      <c r="C54" s="23" t="s">
        <v>1156</v>
      </c>
      <c r="D54" s="23" t="s">
        <v>1046</v>
      </c>
      <c r="E54" s="23" t="s">
        <v>99</v>
      </c>
      <c r="F54" s="27">
        <v>20.1</v>
      </c>
      <c r="G54" s="24">
        <v>510.53</v>
      </c>
      <c r="H54" s="24">
        <v>20.89</v>
      </c>
      <c r="I54" s="25">
        <f t="shared" si="0"/>
        <v>0.0409182614146084</v>
      </c>
      <c r="J54" s="24">
        <v>510.53</v>
      </c>
      <c r="K54" s="24">
        <v>20.89</v>
      </c>
      <c r="L54" s="26">
        <f t="shared" si="1"/>
        <v>0.0409182614146084</v>
      </c>
      <c r="M54" s="26">
        <f t="shared" si="2"/>
        <v>0.912068290402259</v>
      </c>
      <c r="N54" s="25">
        <v>0.03</v>
      </c>
      <c r="O54" s="24">
        <f t="shared" si="3"/>
        <v>0.63</v>
      </c>
    </row>
    <row r="55" ht="30" customHeight="1" spans="1:15">
      <c r="A55" s="23">
        <v>52</v>
      </c>
      <c r="B55" s="23" t="s">
        <v>1157</v>
      </c>
      <c r="C55" s="23" t="s">
        <v>1158</v>
      </c>
      <c r="D55" s="23" t="s">
        <v>1129</v>
      </c>
      <c r="E55" s="23" t="s">
        <v>242</v>
      </c>
      <c r="F55" s="27">
        <v>29.96</v>
      </c>
      <c r="G55" s="24">
        <v>216.01</v>
      </c>
      <c r="H55" s="24">
        <v>19.83</v>
      </c>
      <c r="I55" s="25">
        <f t="shared" si="0"/>
        <v>0.091801305495116</v>
      </c>
      <c r="J55" s="24">
        <v>216.01</v>
      </c>
      <c r="K55" s="24">
        <v>19.83</v>
      </c>
      <c r="L55" s="26">
        <f t="shared" si="1"/>
        <v>0.091801305495116</v>
      </c>
      <c r="M55" s="26">
        <f t="shared" si="2"/>
        <v>3.28978063061289</v>
      </c>
      <c r="N55" s="25">
        <v>0.03</v>
      </c>
      <c r="O55" s="24">
        <f t="shared" si="3"/>
        <v>0.59</v>
      </c>
    </row>
    <row r="56" ht="30" customHeight="1" spans="1:15">
      <c r="A56" s="23">
        <v>53</v>
      </c>
      <c r="B56" s="32" t="s">
        <v>1159</v>
      </c>
      <c r="C56" s="33" t="s">
        <v>1160</v>
      </c>
      <c r="D56" s="33" t="s">
        <v>1097</v>
      </c>
      <c r="E56" s="32" t="s">
        <v>812</v>
      </c>
      <c r="F56" s="34">
        <v>13.56</v>
      </c>
      <c r="G56" s="35">
        <v>336.13</v>
      </c>
      <c r="H56" s="35">
        <v>19.83</v>
      </c>
      <c r="I56" s="26">
        <f t="shared" si="0"/>
        <v>0.0589950316841698</v>
      </c>
      <c r="J56" s="35">
        <v>336.13</v>
      </c>
      <c r="K56" s="35">
        <v>19.83</v>
      </c>
      <c r="L56" s="26">
        <f t="shared" si="1"/>
        <v>0.0589950316841698</v>
      </c>
      <c r="M56" s="26">
        <f t="shared" si="2"/>
        <v>1.75677718150326</v>
      </c>
      <c r="N56" s="25">
        <v>0.03</v>
      </c>
      <c r="O56" s="24">
        <f t="shared" si="3"/>
        <v>0.59</v>
      </c>
    </row>
    <row r="57" ht="30" customHeight="1" spans="1:15">
      <c r="A57" s="23">
        <v>54</v>
      </c>
      <c r="B57" s="23" t="s">
        <v>1161</v>
      </c>
      <c r="C57" s="23" t="s">
        <v>1162</v>
      </c>
      <c r="D57" s="23" t="s">
        <v>1163</v>
      </c>
      <c r="E57" s="23" t="s">
        <v>432</v>
      </c>
      <c r="F57" s="27">
        <v>10.74</v>
      </c>
      <c r="G57" s="24">
        <v>175.47</v>
      </c>
      <c r="H57" s="24">
        <v>19.08</v>
      </c>
      <c r="I57" s="25">
        <f t="shared" si="0"/>
        <v>0.108736536160027</v>
      </c>
      <c r="J57" s="24">
        <v>175.47</v>
      </c>
      <c r="K57" s="24">
        <v>19.08</v>
      </c>
      <c r="L57" s="26">
        <f t="shared" si="1"/>
        <v>0.108736536160027</v>
      </c>
      <c r="M57" s="26">
        <f t="shared" si="2"/>
        <v>4.08114654953399</v>
      </c>
      <c r="N57" s="25">
        <v>0.03</v>
      </c>
      <c r="O57" s="24">
        <f t="shared" si="3"/>
        <v>0.57</v>
      </c>
    </row>
    <row r="58" ht="30" customHeight="1" spans="1:15">
      <c r="A58" s="23">
        <v>55</v>
      </c>
      <c r="B58" s="32" t="s">
        <v>1164</v>
      </c>
      <c r="C58" s="33" t="s">
        <v>1165</v>
      </c>
      <c r="D58" s="33" t="s">
        <v>1046</v>
      </c>
      <c r="E58" s="32" t="s">
        <v>891</v>
      </c>
      <c r="F58" s="34">
        <v>0</v>
      </c>
      <c r="G58" s="35">
        <v>138.48</v>
      </c>
      <c r="H58" s="35">
        <v>18.77</v>
      </c>
      <c r="I58" s="26">
        <f t="shared" si="0"/>
        <v>0.13554303870595</v>
      </c>
      <c r="J58" s="35">
        <v>138.48</v>
      </c>
      <c r="K58" s="35">
        <v>18.77</v>
      </c>
      <c r="L58" s="26">
        <f t="shared" si="1"/>
        <v>0.13554303870595</v>
      </c>
      <c r="M58" s="26">
        <f t="shared" si="2"/>
        <v>5.33378685541824</v>
      </c>
      <c r="N58" s="25">
        <v>0.03</v>
      </c>
      <c r="O58" s="24">
        <f t="shared" si="3"/>
        <v>0.56</v>
      </c>
    </row>
    <row r="59" ht="30" customHeight="1" spans="1:15">
      <c r="A59" s="23">
        <v>56</v>
      </c>
      <c r="B59" s="32" t="s">
        <v>1166</v>
      </c>
      <c r="C59" s="33" t="s">
        <v>1167</v>
      </c>
      <c r="D59" s="33" t="s">
        <v>1046</v>
      </c>
      <c r="E59" s="32" t="s">
        <v>812</v>
      </c>
      <c r="F59" s="34">
        <v>122.75</v>
      </c>
      <c r="G59" s="35">
        <v>2412.02</v>
      </c>
      <c r="H59" s="35">
        <v>19.75</v>
      </c>
      <c r="I59" s="26">
        <f t="shared" si="0"/>
        <v>0.00818815764380063</v>
      </c>
      <c r="J59" s="35">
        <v>2412.02</v>
      </c>
      <c r="K59" s="35">
        <v>19.75</v>
      </c>
      <c r="L59" s="26">
        <f t="shared" si="1"/>
        <v>0.00818815764380063</v>
      </c>
      <c r="M59" s="26">
        <f t="shared" si="2"/>
        <v>-0.617375811037354</v>
      </c>
      <c r="N59" s="25">
        <v>0.025</v>
      </c>
      <c r="O59" s="24">
        <f t="shared" si="3"/>
        <v>0.49</v>
      </c>
    </row>
    <row r="60" ht="30" customHeight="1" spans="1:15">
      <c r="A60" s="23">
        <v>57</v>
      </c>
      <c r="B60" s="32" t="s">
        <v>1168</v>
      </c>
      <c r="C60" s="33" t="s">
        <v>1169</v>
      </c>
      <c r="D60" s="33" t="s">
        <v>1046</v>
      </c>
      <c r="E60" s="32" t="s">
        <v>891</v>
      </c>
      <c r="F60" s="34">
        <v>56.95</v>
      </c>
      <c r="G60" s="35">
        <v>435.82</v>
      </c>
      <c r="H60" s="35">
        <v>13.35</v>
      </c>
      <c r="I60" s="26">
        <f t="shared" si="0"/>
        <v>0.030631912257354</v>
      </c>
      <c r="J60" s="35">
        <v>435.82</v>
      </c>
      <c r="K60" s="35">
        <v>13.35</v>
      </c>
      <c r="L60" s="26">
        <f t="shared" si="1"/>
        <v>0.030631912257354</v>
      </c>
      <c r="M60" s="26">
        <f t="shared" si="2"/>
        <v>0.431397769035231</v>
      </c>
      <c r="N60" s="25">
        <v>0.03</v>
      </c>
      <c r="O60" s="24">
        <f t="shared" si="3"/>
        <v>0.4</v>
      </c>
    </row>
    <row r="61" ht="30" customHeight="1" spans="1:15">
      <c r="A61" s="23">
        <v>58</v>
      </c>
      <c r="B61" s="23" t="s">
        <v>1170</v>
      </c>
      <c r="C61" s="23" t="s">
        <v>1171</v>
      </c>
      <c r="D61" s="23" t="s">
        <v>1049</v>
      </c>
      <c r="E61" s="28" t="s">
        <v>58</v>
      </c>
      <c r="F61" s="29">
        <v>24.08</v>
      </c>
      <c r="G61" s="30">
        <v>75.48</v>
      </c>
      <c r="H61" s="30">
        <v>12.29</v>
      </c>
      <c r="I61" s="31">
        <f t="shared" si="0"/>
        <v>0.162824589295178</v>
      </c>
      <c r="J61" s="30">
        <v>75.48</v>
      </c>
      <c r="K61" s="30">
        <v>12.29</v>
      </c>
      <c r="L61" s="26">
        <f t="shared" si="1"/>
        <v>0.162824589295178</v>
      </c>
      <c r="M61" s="26">
        <f t="shared" si="2"/>
        <v>6.60862566799895</v>
      </c>
      <c r="N61" s="25">
        <v>0.03</v>
      </c>
      <c r="O61" s="30">
        <f t="shared" si="3"/>
        <v>0.37</v>
      </c>
    </row>
    <row r="62" ht="30" customHeight="1" spans="1:15">
      <c r="A62" s="23">
        <v>59</v>
      </c>
      <c r="B62" s="32" t="s">
        <v>1172</v>
      </c>
      <c r="C62" s="33" t="s">
        <v>1173</v>
      </c>
      <c r="D62" s="33" t="s">
        <v>1046</v>
      </c>
      <c r="E62" s="32" t="s">
        <v>891</v>
      </c>
      <c r="F62" s="34">
        <v>22.92</v>
      </c>
      <c r="G62" s="35">
        <v>295.22</v>
      </c>
      <c r="H62" s="35">
        <v>11.62</v>
      </c>
      <c r="I62" s="26">
        <f t="shared" si="0"/>
        <v>0.0393604769324571</v>
      </c>
      <c r="J62" s="35">
        <v>295.22</v>
      </c>
      <c r="K62" s="35">
        <v>11.62</v>
      </c>
      <c r="L62" s="26">
        <f t="shared" si="1"/>
        <v>0.0393604769324571</v>
      </c>
      <c r="M62" s="26">
        <f t="shared" si="2"/>
        <v>0.839274623012016</v>
      </c>
      <c r="N62" s="25">
        <v>0.03</v>
      </c>
      <c r="O62" s="24">
        <f t="shared" si="3"/>
        <v>0.35</v>
      </c>
    </row>
    <row r="63" ht="30" customHeight="1" spans="1:15">
      <c r="A63" s="23">
        <v>60</v>
      </c>
      <c r="B63" s="23" t="s">
        <v>1174</v>
      </c>
      <c r="C63" s="23" t="s">
        <v>1175</v>
      </c>
      <c r="D63" s="23" t="s">
        <v>1046</v>
      </c>
      <c r="E63" s="28" t="s">
        <v>58</v>
      </c>
      <c r="F63" s="29">
        <v>35.64</v>
      </c>
      <c r="G63" s="30">
        <v>6658.39</v>
      </c>
      <c r="H63" s="30">
        <v>12</v>
      </c>
      <c r="I63" s="31">
        <f t="shared" si="0"/>
        <v>0.00180223747782872</v>
      </c>
      <c r="J63" s="30">
        <v>6658.39</v>
      </c>
      <c r="K63" s="30">
        <v>12</v>
      </c>
      <c r="L63" s="26">
        <f t="shared" si="1"/>
        <v>0.00180223747782872</v>
      </c>
      <c r="M63" s="26">
        <f t="shared" si="2"/>
        <v>-0.915783295428564</v>
      </c>
      <c r="N63" s="25">
        <v>0.025</v>
      </c>
      <c r="O63" s="24">
        <f t="shared" si="3"/>
        <v>0.3</v>
      </c>
    </row>
    <row r="64" ht="30" customHeight="1" spans="1:15">
      <c r="A64" s="23">
        <v>61</v>
      </c>
      <c r="B64" s="23" t="s">
        <v>1176</v>
      </c>
      <c r="C64" s="23" t="s">
        <v>1177</v>
      </c>
      <c r="D64" s="23" t="s">
        <v>1090</v>
      </c>
      <c r="E64" s="23" t="s">
        <v>432</v>
      </c>
      <c r="F64" s="27">
        <v>50.79</v>
      </c>
      <c r="G64" s="24">
        <v>382.79</v>
      </c>
      <c r="H64" s="24">
        <v>9.72</v>
      </c>
      <c r="I64" s="25">
        <f t="shared" si="0"/>
        <v>0.0253925128660623</v>
      </c>
      <c r="J64" s="24">
        <v>382.79</v>
      </c>
      <c r="K64" s="24">
        <v>9.72</v>
      </c>
      <c r="L64" s="26">
        <f t="shared" si="1"/>
        <v>0.0253925128660623</v>
      </c>
      <c r="M64" s="26">
        <f t="shared" si="2"/>
        <v>0.186566021778614</v>
      </c>
      <c r="N64" s="25">
        <v>0.03</v>
      </c>
      <c r="O64" s="24">
        <f t="shared" si="3"/>
        <v>0.29</v>
      </c>
    </row>
    <row r="65" ht="30" customHeight="1" spans="1:19">
      <c r="A65" s="23">
        <v>62</v>
      </c>
      <c r="B65" s="23" t="s">
        <v>1178</v>
      </c>
      <c r="C65" s="23" t="s">
        <v>1179</v>
      </c>
      <c r="D65" s="23" t="s">
        <v>1097</v>
      </c>
      <c r="E65" s="23" t="s">
        <v>242</v>
      </c>
      <c r="F65" s="27">
        <v>12.48</v>
      </c>
      <c r="G65" s="24">
        <v>115.62</v>
      </c>
      <c r="H65" s="24">
        <v>9.41</v>
      </c>
      <c r="I65" s="25">
        <f t="shared" si="0"/>
        <v>0.0813873032347345</v>
      </c>
      <c r="J65" s="24">
        <v>115.62</v>
      </c>
      <c r="K65" s="24">
        <v>9.41</v>
      </c>
      <c r="L65" s="26">
        <f t="shared" si="1"/>
        <v>0.0813873032347345</v>
      </c>
      <c r="M65" s="26">
        <f t="shared" si="2"/>
        <v>2.8031450109689</v>
      </c>
      <c r="N65" s="25">
        <v>0.03</v>
      </c>
      <c r="O65" s="24">
        <f t="shared" si="3"/>
        <v>0.28</v>
      </c>
    </row>
    <row r="66" ht="30" customHeight="1" spans="1:19">
      <c r="A66" s="23">
        <v>63</v>
      </c>
      <c r="B66" s="32" t="s">
        <v>1180</v>
      </c>
      <c r="C66" s="33" t="s">
        <v>1181</v>
      </c>
      <c r="D66" s="33" t="s">
        <v>1046</v>
      </c>
      <c r="E66" s="32" t="s">
        <v>891</v>
      </c>
      <c r="F66" s="34">
        <v>8.09</v>
      </c>
      <c r="G66" s="35">
        <v>86.05</v>
      </c>
      <c r="H66" s="35">
        <v>4.18</v>
      </c>
      <c r="I66" s="26">
        <f t="shared" si="0"/>
        <v>0.0485764090644974</v>
      </c>
      <c r="J66" s="35">
        <v>86.05</v>
      </c>
      <c r="K66" s="35">
        <v>4.18</v>
      </c>
      <c r="L66" s="26">
        <f t="shared" si="1"/>
        <v>0.0485764090644974</v>
      </c>
      <c r="M66" s="26">
        <f t="shared" si="2"/>
        <v>1.2699256572195</v>
      </c>
      <c r="N66" s="25">
        <v>0.03</v>
      </c>
      <c r="O66" s="24">
        <f t="shared" si="3"/>
        <v>0.13</v>
      </c>
    </row>
    <row r="67" ht="30" customHeight="1" spans="1:19">
      <c r="A67" s="23">
        <v>64</v>
      </c>
      <c r="B67" s="23" t="s">
        <v>1182</v>
      </c>
      <c r="C67" s="23" t="s">
        <v>1183</v>
      </c>
      <c r="D67" s="23" t="s">
        <v>1046</v>
      </c>
      <c r="E67" s="23" t="s">
        <v>99</v>
      </c>
      <c r="F67" s="27">
        <v>2.89</v>
      </c>
      <c r="G67" s="24">
        <v>78.34</v>
      </c>
      <c r="H67" s="24">
        <v>2.96</v>
      </c>
      <c r="I67" s="25">
        <f t="shared" si="0"/>
        <v>0.0377840183814143</v>
      </c>
      <c r="J67" s="24">
        <v>78.34</v>
      </c>
      <c r="K67" s="24">
        <v>2.96</v>
      </c>
      <c r="L67" s="26">
        <f t="shared" si="1"/>
        <v>0.0377840183814143</v>
      </c>
      <c r="M67" s="26">
        <f t="shared" si="2"/>
        <v>0.765608335580109</v>
      </c>
      <c r="N67" s="25">
        <v>0.03</v>
      </c>
      <c r="O67" s="24">
        <f t="shared" si="3"/>
        <v>0.09</v>
      </c>
    </row>
    <row r="68" ht="30" customHeight="1" spans="1:19">
      <c r="A68" s="23">
        <v>65</v>
      </c>
      <c r="B68" s="23" t="s">
        <v>1184</v>
      </c>
      <c r="C68" s="23" t="s">
        <v>1185</v>
      </c>
      <c r="D68" s="23" t="s">
        <v>1049</v>
      </c>
      <c r="E68" s="23" t="s">
        <v>242</v>
      </c>
      <c r="F68" s="27">
        <v>0</v>
      </c>
      <c r="G68" s="24">
        <v>40.6</v>
      </c>
      <c r="H68" s="24">
        <v>1.45</v>
      </c>
      <c r="I68" s="25">
        <f>H68/G68</f>
        <v>0.0357142857142857</v>
      </c>
      <c r="J68" s="24">
        <v>40.6</v>
      </c>
      <c r="K68" s="24">
        <v>1.45</v>
      </c>
      <c r="L68" s="26">
        <f>K68/J68</f>
        <v>0.0357142857142857</v>
      </c>
      <c r="M68" s="26">
        <f>(L68-2.14%)/2.14%</f>
        <v>0.668891855807743</v>
      </c>
      <c r="N68" s="25">
        <v>0.03</v>
      </c>
      <c r="O68" s="24">
        <f>ROUND(K68*N68,2)</f>
        <v>0.04</v>
      </c>
    </row>
    <row r="69" s="2" customFormat="1" ht="27" customHeight="1" spans="1:19">
      <c r="A69" s="36"/>
      <c r="B69" s="37" t="s">
        <v>1026</v>
      </c>
      <c r="C69" s="38"/>
      <c r="D69" s="38"/>
      <c r="E69" s="38"/>
      <c r="F69" s="38"/>
      <c r="G69" s="38"/>
      <c r="H69" s="39"/>
      <c r="I69" s="39"/>
      <c r="J69" s="39">
        <f>SUM(J4:J68)</f>
        <v>208053.49</v>
      </c>
      <c r="K69" s="39">
        <f>SUM(K4:K68)</f>
        <v>2616.47</v>
      </c>
      <c r="L69" s="39"/>
      <c r="M69" s="39"/>
      <c r="N69" s="39"/>
      <c r="O69" s="39">
        <f>SUM(O4:O68)</f>
        <v>76.01</v>
      </c>
      <c r="S69" s="40"/>
    </row>
  </sheetData>
  <mergeCells count="2">
    <mergeCell ref="A1:B1"/>
    <mergeCell ref="A2:O2"/>
  </mergeCells>
  <conditionalFormatting sqref="B69">
    <cfRule type="duplicateValues" dxfId="0" priority="3"/>
  </conditionalFormatting>
  <conditionalFormatting sqref="C69">
    <cfRule type="duplicateValues" dxfId="0" priority="4"/>
  </conditionalFormatting>
  <conditionalFormatting sqref="B4:B68">
    <cfRule type="duplicateValues" dxfId="0" priority="1"/>
  </conditionalFormatting>
  <conditionalFormatting sqref="C4:C68">
    <cfRule type="duplicateValues" dxfId="0" priority="2"/>
  </conditionalFormatting>
  <printOptions horizontalCentered="1"/>
  <pageMargins left="0.751388888888889" right="0.751388888888889" top="0.708333333333333" bottom="0.511805555555556" header="0.550694444444444" footer="0.432638888888889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申报企业汇总</vt:lpstr>
      <vt:lpstr>市县数据汇总</vt:lpstr>
      <vt:lpstr>不符合补助条件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nxkjt</cp:lastModifiedBy>
  <dcterms:created xsi:type="dcterms:W3CDTF">2026-04-15T10:11:00Z</dcterms:created>
  <dcterms:modified xsi:type="dcterms:W3CDTF">2026-06-22T10:47:52Z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7B5BC00C455849B14190386AC7E85404_43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